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drawings/drawing2.xml" ContentType="application/vnd.openxmlformats-officedocument.drawing+xml"/>
  <Override PartName="/xl/comments8.xml" ContentType="application/vnd.openxmlformats-officedocument.spreadsheetml.comments+xml"/>
  <Override PartName="/xl/tables/table1.xml" ContentType="application/vnd.openxmlformats-officedocument.spreadsheetml.table+xml"/>
  <Override PartName="/xl/comments9.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omments10.xml" ContentType="application/vnd.openxmlformats-officedocument.spreadsheetml.comments+xml"/>
  <Override PartName="/xl/drawings/drawing5.xml" ContentType="application/vnd.openxmlformats-officedocument.drawing+xml"/>
  <Override PartName="/xl/comments11.xml" ContentType="application/vnd.openxmlformats-officedocument.spreadsheetml.comments+xml"/>
  <Override PartName="/xl/drawings/drawing6.xml" ContentType="application/vnd.openxmlformats-officedocument.drawing+xml"/>
  <Override PartName="/xl/drawings/drawing7.xml" ContentType="application/vnd.openxmlformats-officedocument.drawing+xml"/>
  <Override PartName="/xl/comments12.xml" ContentType="application/vnd.openxmlformats-officedocument.spreadsheetml.comments+xml"/>
  <Override PartName="/xl/comments1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mc:AlternateContent xmlns:mc="http://schemas.openxmlformats.org/markup-compatibility/2006">
    <mc:Choice Requires="x15">
      <x15ac:absPath xmlns:x15ac="http://schemas.microsoft.com/office/spreadsheetml/2010/11/ac" url="W:\Forestry\Masters\Certification Records\CURRENT LICENSEES\002701 Ottawa Valley Forests Inc\2021 RA\"/>
    </mc:Choice>
  </mc:AlternateContent>
  <xr:revisionPtr revIDLastSave="0" documentId="13_ncr:1_{5B9DC226-A488-4003-B307-5C22CA9AE205}" xr6:coauthVersionLast="46" xr6:coauthVersionMax="47" xr10:uidLastSave="{00000000-0000-0000-0000-000000000000}"/>
  <bookViews>
    <workbookView xWindow="-28920" yWindow="-120" windowWidth="29040" windowHeight="15840" tabRatio="897" xr2:uid="{00000000-000D-0000-FFFF-FFFF00000000}"/>
  </bookViews>
  <sheets>
    <sheet name="Cover" sheetId="1" r:id="rId1"/>
    <sheet name="1 Basic Info" sheetId="65" r:id="rId2"/>
    <sheet name="2 Findings" sheetId="77" r:id="rId3"/>
    <sheet name="3 RA Cert process" sheetId="3" r:id="rId4"/>
    <sheet name="4 Admin " sheetId="20" r:id="rId5"/>
    <sheet name="5 RA Forest" sheetId="18" r:id="rId6"/>
    <sheet name="5a MA Group" sheetId="21" state="hidden" r:id="rId7"/>
    <sheet name="6 S1" sheetId="19" state="hidden" r:id="rId8"/>
    <sheet name="7 S2" sheetId="50" state="hidden" r:id="rId9"/>
    <sheet name="8 S3" sheetId="51" state="hidden" r:id="rId10"/>
    <sheet name="9 S4" sheetId="49" state="hidden" r:id="rId11"/>
    <sheet name="NFSS checklist" sheetId="78" r:id="rId12"/>
    <sheet name=" A1.1 Pesticides" sheetId="75" r:id="rId13"/>
    <sheet name="A1.2 IFL" sheetId="74" r:id="rId14"/>
    <sheet name="A2 Consultation" sheetId="79" r:id="rId15"/>
    <sheet name="A3 Species list" sheetId="16" r:id="rId16"/>
    <sheet name="A4 CITES trees" sheetId="62" r:id="rId17"/>
    <sheet name="A5 additional info" sheetId="17" r:id="rId18"/>
    <sheet name="A6 Group checklist" sheetId="76" state="hidden" r:id="rId19"/>
    <sheet name="A7 Members &amp; FMUs" sheetId="34" state="hidden" r:id="rId20"/>
    <sheet name="A8 sampling" sheetId="46" state="hidden" r:id="rId21"/>
    <sheet name="A9 NTFP checklist" sheetId="47" state="hidden" r:id="rId22"/>
    <sheet name="A10 Glossary" sheetId="41" r:id="rId23"/>
    <sheet name="A11 Cert decsn" sheetId="42" r:id="rId24"/>
    <sheet name="A12a Product schedule" sheetId="53" r:id="rId25"/>
    <sheet name="A12b ES schedule " sheetId="70" r:id="rId26"/>
    <sheet name="A13 ILO conventions" sheetId="55" r:id="rId27"/>
    <sheet name="A14 Product codes" sheetId="58" r:id="rId28"/>
    <sheet name="A15 Translated summary" sheetId="56" r:id="rId29"/>
    <sheet name="A16 ES checklist and statement" sheetId="67" r:id="rId30"/>
    <sheet name="A17 ES Findings" sheetId="73" r:id="rId31"/>
    <sheet name="A18 Opening &amp; Closing" sheetId="71" r:id="rId32"/>
  </sheets>
  <externalReferences>
    <externalReference r:id="rId33"/>
  </externalReferences>
  <definedNames>
    <definedName name="_xlnm._FilterDatabase" localSheetId="2" hidden="1">'2 Findings'!$B$5:$J$10</definedName>
    <definedName name="_xlnm._FilterDatabase" localSheetId="19" hidden="1">'A7 Members &amp; FMUs'!$A$10:$Y$10</definedName>
    <definedName name="_xlnm.Print_Area" localSheetId="1">'1 Basic Info'!$A$1:$D$90</definedName>
    <definedName name="_xlnm.Print_Area" localSheetId="2">'2 Findings'!$A$2:$K$40</definedName>
    <definedName name="_xlnm.Print_Area" localSheetId="3">'3 RA Cert process'!$A$1:$C$78</definedName>
    <definedName name="_xlnm.Print_Area" localSheetId="4">'4 Admin '!$A$1:$B$33</definedName>
    <definedName name="_xlnm.Print_Area" localSheetId="5">'5 RA Forest'!$A$1:$C$166</definedName>
    <definedName name="_xlnm.Print_Area" localSheetId="6">'5a MA Group'!$A$1:$D$234</definedName>
    <definedName name="_xlnm.Print_Area" localSheetId="7">'6 S1'!$A$1:$C$108</definedName>
    <definedName name="_xlnm.Print_Area" localSheetId="8">'7 S2'!$A$1:$C$105</definedName>
    <definedName name="_xlnm.Print_Area" localSheetId="9">'8 S3'!$A$1:$C$104</definedName>
    <definedName name="_xlnm.Print_Area" localSheetId="10">'9 S4'!$A$1:$C$104</definedName>
    <definedName name="_xlnm.Print_Area" localSheetId="23">'A11 Cert decsn'!$A$1:$B$44</definedName>
    <definedName name="_xlnm.Print_Area" localSheetId="24">'A12a Product schedule'!$A$1:$D$29</definedName>
    <definedName name="_xlnm.Print_Area" localSheetId="25">'A12b ES schedule '!$A$1:$D$33</definedName>
    <definedName name="_xlnm.Print_Area" localSheetId="27">'A14 Product codes'!$A$1:$E$573</definedName>
    <definedName name="_xlnm.Print_Area" localSheetId="28">'A15 Translated summary'!$A$1:$B$38</definedName>
    <definedName name="_xlnm.Print_Area" localSheetId="14">'A2 Consultation'!$A$1:$J$36</definedName>
    <definedName name="_xlnm.Print_Area" localSheetId="16">'A4 CITES trees'!$A$1:$C$66</definedName>
    <definedName name="_xlnm.Print_Area" localSheetId="17">'A5 additional info'!$A$1:$B$9</definedName>
    <definedName name="_xlnm.Print_Area" localSheetId="18">'A6 Group checklist'!$A$1:$E$420</definedName>
    <definedName name="_xlnm.Print_Area" localSheetId="19">'A7 Members &amp; FMUs'!$A$2:$X$33</definedName>
    <definedName name="_xlnm.Print_Area" localSheetId="21">'A9 NTFP checklist'!$A$1:$D$39</definedName>
    <definedName name="_xlnm.Print_Area" localSheetId="0">Cover!$A$1:$H$60</definedName>
    <definedName name="Process">"process, label, store"</definedName>
    <definedName name="Z_3706E74F_0140_4696_98D5_EDB096F43C65_.wvu.Cols" localSheetId="1" hidden="1">'1 Basic Info'!$G:$G</definedName>
    <definedName name="Z_8DAFF21F_ADBF_41CD_B0A2_F71A10ABC617_.wvu.Cols" localSheetId="1" hidden="1">'1 Basic Info'!$G:$G</definedName>
    <definedName name="Z_CA2A2251_5957_4477_A155_BBD534BC1F1D_.wvu.Cols" localSheetId="1" hidden="1">'1 Basic Info'!$G:$G</definedName>
    <definedName name="Z_F39CF2CF_CD59_4B71_B8D1_EF837D88DB2E_.wvu.Cols" localSheetId="1" hidden="1">'1 Basic Info'!$G:$G</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964" i="78" l="1"/>
  <c r="B1963" i="78"/>
  <c r="B1962" i="78"/>
  <c r="B1961" i="78"/>
  <c r="B1960" i="78"/>
  <c r="B1999" i="78"/>
  <c r="B1998" i="78"/>
  <c r="B1997" i="78"/>
  <c r="B1996" i="78"/>
  <c r="B1995" i="78"/>
  <c r="B1990" i="78"/>
  <c r="B1989" i="78"/>
  <c r="B1988" i="78"/>
  <c r="B1987" i="78"/>
  <c r="B1986" i="78"/>
  <c r="B1982" i="78"/>
  <c r="B1981" i="78"/>
  <c r="B1980" i="78"/>
  <c r="B1979" i="78"/>
  <c r="B1978" i="78"/>
  <c r="B1974" i="78"/>
  <c r="B1973" i="78"/>
  <c r="B1972" i="78"/>
  <c r="B1971" i="78"/>
  <c r="B1970" i="78"/>
  <c r="B1955" i="78"/>
  <c r="B1954" i="78"/>
  <c r="B1953" i="78"/>
  <c r="B1952" i="78"/>
  <c r="B1951" i="78"/>
  <c r="B1946" i="78"/>
  <c r="B1945" i="78"/>
  <c r="B1944" i="78"/>
  <c r="B1943" i="78"/>
  <c r="B1942" i="78"/>
  <c r="B1938" i="78"/>
  <c r="B1937" i="78"/>
  <c r="B1936" i="78"/>
  <c r="B1935" i="78"/>
  <c r="B1934" i="78"/>
  <c r="B1930" i="78"/>
  <c r="B1929" i="78"/>
  <c r="B1928" i="78"/>
  <c r="B1927" i="78"/>
  <c r="B1926" i="78"/>
  <c r="B1920" i="78"/>
  <c r="B1919" i="78"/>
  <c r="B1918" i="78"/>
  <c r="B1917" i="78"/>
  <c r="B1916" i="78"/>
  <c r="B1912" i="78"/>
  <c r="B1911" i="78"/>
  <c r="B1910" i="78"/>
  <c r="B1909" i="78"/>
  <c r="B1908" i="78"/>
  <c r="B1904" i="78"/>
  <c r="B1903" i="78"/>
  <c r="B1902" i="78"/>
  <c r="B1901" i="78"/>
  <c r="B1900" i="78"/>
  <c r="B1896" i="78"/>
  <c r="B1895" i="78"/>
  <c r="B1894" i="78"/>
  <c r="B1893" i="78"/>
  <c r="B1892" i="78"/>
  <c r="B1888" i="78"/>
  <c r="B1887" i="78"/>
  <c r="B1886" i="78"/>
  <c r="B1885" i="78"/>
  <c r="B1884" i="78"/>
  <c r="B1878" i="78"/>
  <c r="B1877" i="78"/>
  <c r="B1876" i="78"/>
  <c r="B1875" i="78"/>
  <c r="B1874" i="78"/>
  <c r="B1870" i="78"/>
  <c r="B1869" i="78"/>
  <c r="B1868" i="78"/>
  <c r="B1867" i="78"/>
  <c r="B1866" i="78"/>
  <c r="B1862" i="78"/>
  <c r="B1861" i="78"/>
  <c r="B1860" i="78"/>
  <c r="B1859" i="78"/>
  <c r="B1858" i="78"/>
  <c r="B1853" i="78"/>
  <c r="B1852" i="78"/>
  <c r="B1851" i="78"/>
  <c r="B1850" i="78"/>
  <c r="B1849" i="78"/>
  <c r="B1844" i="78"/>
  <c r="B1843" i="78"/>
  <c r="B1842" i="78"/>
  <c r="B1841" i="78"/>
  <c r="B1840" i="78"/>
  <c r="B1836" i="78"/>
  <c r="B1835" i="78"/>
  <c r="B1834" i="78"/>
  <c r="B1833" i="78"/>
  <c r="B1832" i="78"/>
  <c r="B1828" i="78"/>
  <c r="B1827" i="78"/>
  <c r="B1826" i="78"/>
  <c r="B1825" i="78"/>
  <c r="B1824" i="78"/>
  <c r="B1818" i="78"/>
  <c r="B1817" i="78"/>
  <c r="B1816" i="78"/>
  <c r="B1815" i="78"/>
  <c r="B1814" i="78"/>
  <c r="B1810" i="78"/>
  <c r="B1809" i="78"/>
  <c r="B1808" i="78"/>
  <c r="B1807" i="78"/>
  <c r="B1806" i="78"/>
  <c r="B1800" i="78"/>
  <c r="B1799" i="78"/>
  <c r="B1798" i="78"/>
  <c r="B1797" i="78"/>
  <c r="B1796" i="78"/>
  <c r="B1790" i="78"/>
  <c r="B1789" i="78"/>
  <c r="B1788" i="78"/>
  <c r="B1787" i="78"/>
  <c r="B1786" i="78"/>
  <c r="B1781" i="78"/>
  <c r="B1780" i="78"/>
  <c r="B1779" i="78"/>
  <c r="B1778" i="78"/>
  <c r="B1777" i="78"/>
  <c r="B1772" i="78"/>
  <c r="B1771" i="78"/>
  <c r="B1770" i="78"/>
  <c r="B1769" i="78"/>
  <c r="B1768" i="78"/>
  <c r="B1763" i="78"/>
  <c r="B1762" i="78"/>
  <c r="B1761" i="78"/>
  <c r="B1760" i="78"/>
  <c r="B1759" i="78"/>
  <c r="B1755" i="78"/>
  <c r="B1754" i="78"/>
  <c r="B1753" i="78"/>
  <c r="B1752" i="78"/>
  <c r="B1751" i="78"/>
  <c r="B1746" i="78"/>
  <c r="B1745" i="78"/>
  <c r="B1744" i="78"/>
  <c r="B1743" i="78"/>
  <c r="B1742" i="78"/>
  <c r="B1738" i="78"/>
  <c r="B1737" i="78"/>
  <c r="B1736" i="78"/>
  <c r="B1735" i="78"/>
  <c r="B1734" i="78"/>
  <c r="B1727" i="78"/>
  <c r="B1726" i="78"/>
  <c r="B1725" i="78"/>
  <c r="B1724" i="78"/>
  <c r="B1723" i="78"/>
  <c r="B1719" i="78"/>
  <c r="B1718" i="78"/>
  <c r="B1717" i="78"/>
  <c r="B1716" i="78"/>
  <c r="B1715" i="78"/>
  <c r="B1711" i="78"/>
  <c r="B1710" i="78"/>
  <c r="B1709" i="78"/>
  <c r="B1708" i="78"/>
  <c r="B1707" i="78"/>
  <c r="B1702" i="78"/>
  <c r="B1701" i="78"/>
  <c r="B1700" i="78"/>
  <c r="B1699" i="78"/>
  <c r="B1698" i="78"/>
  <c r="B1693" i="78"/>
  <c r="B1692" i="78"/>
  <c r="B1691" i="78"/>
  <c r="B1690" i="78"/>
  <c r="B1689" i="78"/>
  <c r="B1684" i="78"/>
  <c r="B1683" i="78"/>
  <c r="B1682" i="78"/>
  <c r="B1681" i="78"/>
  <c r="B1680" i="78"/>
  <c r="B1676" i="78"/>
  <c r="B1675" i="78"/>
  <c r="B1674" i="78"/>
  <c r="B1673" i="78"/>
  <c r="B1672" i="78"/>
  <c r="B1668" i="78"/>
  <c r="B1667" i="78"/>
  <c r="B1666" i="78"/>
  <c r="B1665" i="78"/>
  <c r="B1664" i="78"/>
  <c r="B1659" i="78"/>
  <c r="B1658" i="78"/>
  <c r="B1657" i="78"/>
  <c r="B1656" i="78"/>
  <c r="B1655" i="78"/>
  <c r="B1650" i="78"/>
  <c r="B1649" i="78"/>
  <c r="B1648" i="78"/>
  <c r="I1647" i="78"/>
  <c r="B1647" i="78"/>
  <c r="I1646" i="78"/>
  <c r="B1646" i="78"/>
  <c r="I1645" i="78"/>
  <c r="I1644" i="78"/>
  <c r="I1643" i="78"/>
  <c r="B1642" i="78"/>
  <c r="B1641" i="78"/>
  <c r="B1640" i="78"/>
  <c r="I1639" i="78"/>
  <c r="B1639" i="78"/>
  <c r="I1638" i="78"/>
  <c r="B1638" i="78"/>
  <c r="I1637" i="78"/>
  <c r="I1636" i="78"/>
  <c r="I1635" i="78"/>
  <c r="B1634" i="78"/>
  <c r="B1633" i="78"/>
  <c r="B1632" i="78"/>
  <c r="B1631" i="78"/>
  <c r="I1630" i="78"/>
  <c r="B1630" i="78"/>
  <c r="I1629" i="78"/>
  <c r="I1628" i="78"/>
  <c r="I1627" i="78"/>
  <c r="I1626" i="78"/>
  <c r="B1626" i="78"/>
  <c r="B1625" i="78"/>
  <c r="B1624" i="78"/>
  <c r="B1623" i="78"/>
  <c r="I1622" i="78"/>
  <c r="B1622" i="78"/>
  <c r="I1621" i="78"/>
  <c r="I1620" i="78"/>
  <c r="I1619" i="78"/>
  <c r="I1618" i="78"/>
  <c r="B1617" i="78"/>
  <c r="B1616" i="78"/>
  <c r="B1615" i="78"/>
  <c r="B1614" i="78"/>
  <c r="I1613" i="78"/>
  <c r="B1613" i="78"/>
  <c r="I1612" i="78"/>
  <c r="I1611" i="78"/>
  <c r="I1610" i="78"/>
  <c r="I1609" i="78"/>
  <c r="B1609" i="78"/>
  <c r="B1608" i="78"/>
  <c r="B1607" i="78"/>
  <c r="B1606" i="78"/>
  <c r="I1605" i="78"/>
  <c r="B1605" i="78"/>
  <c r="I1604" i="78"/>
  <c r="I1603" i="78"/>
  <c r="I1602" i="78"/>
  <c r="I1601" i="78"/>
  <c r="B1601" i="78"/>
  <c r="B1600" i="78"/>
  <c r="B1599" i="78"/>
  <c r="B1598" i="78"/>
  <c r="I1597" i="78"/>
  <c r="B1597" i="78"/>
  <c r="I1596" i="78"/>
  <c r="I1594" i="78"/>
  <c r="I1593" i="78"/>
  <c r="I1592" i="78"/>
  <c r="B1592" i="78"/>
  <c r="B1591" i="78"/>
  <c r="B1590" i="78"/>
  <c r="B1589" i="78"/>
  <c r="B1588" i="78"/>
  <c r="I1587" i="78"/>
  <c r="I1585" i="78"/>
  <c r="I1584" i="78"/>
  <c r="I1583" i="78"/>
  <c r="B1583" i="78"/>
  <c r="I1582" i="78"/>
  <c r="B1582" i="78"/>
  <c r="B1581" i="78"/>
  <c r="B1580" i="78"/>
  <c r="B1579" i="78"/>
  <c r="I1578" i="78"/>
  <c r="I1576" i="78"/>
  <c r="I1575" i="78"/>
  <c r="I1574" i="78"/>
  <c r="B1574" i="78"/>
  <c r="I1573" i="78"/>
  <c r="B1573" i="78"/>
  <c r="B1572" i="78"/>
  <c r="B1571" i="78"/>
  <c r="B1570" i="78"/>
  <c r="I1569" i="78"/>
  <c r="I1568" i="78"/>
  <c r="I1567" i="78"/>
  <c r="I1566" i="78"/>
  <c r="B1566" i="78"/>
  <c r="I1565" i="78"/>
  <c r="B1565" i="78"/>
  <c r="B1564" i="78"/>
  <c r="B1563" i="78"/>
  <c r="B1562" i="78"/>
  <c r="I1559" i="78"/>
  <c r="I1558" i="78"/>
  <c r="I1557" i="78"/>
  <c r="B1557" i="78"/>
  <c r="I1556" i="78"/>
  <c r="B1556" i="78"/>
  <c r="I1555" i="78"/>
  <c r="B1555" i="78"/>
  <c r="B1554" i="78"/>
  <c r="B1553" i="78"/>
  <c r="I1550" i="78"/>
  <c r="I1548" i="78"/>
  <c r="I1546" i="78"/>
  <c r="I1545" i="78"/>
  <c r="I1544" i="78"/>
  <c r="B1544" i="78"/>
  <c r="B1543" i="78"/>
  <c r="B1542" i="78"/>
  <c r="B1541" i="78"/>
  <c r="I1540" i="78"/>
  <c r="B1540" i="78"/>
  <c r="I1539" i="78"/>
  <c r="I1537" i="78"/>
  <c r="I1536" i="78"/>
  <c r="I1535" i="78"/>
  <c r="B1535" i="78"/>
  <c r="B1534" i="78"/>
  <c r="B1533" i="78"/>
  <c r="B1532" i="78"/>
  <c r="B1531" i="78"/>
  <c r="I1530" i="78"/>
  <c r="I1528" i="78"/>
  <c r="I1527" i="78"/>
  <c r="I1526" i="78"/>
  <c r="B1526" i="78"/>
  <c r="I1525" i="78"/>
  <c r="B1525" i="78"/>
  <c r="B1524" i="78"/>
  <c r="B1523" i="78"/>
  <c r="B1522" i="78"/>
  <c r="I1521" i="78"/>
  <c r="I1520" i="78"/>
  <c r="I1518" i="78"/>
  <c r="I1517" i="78"/>
  <c r="B1517" i="78"/>
  <c r="I1516" i="78"/>
  <c r="B1516" i="78"/>
  <c r="B1515" i="78"/>
  <c r="B1514" i="78"/>
  <c r="B1513" i="78"/>
  <c r="I1509" i="78"/>
  <c r="I1508" i="78"/>
  <c r="I1507" i="78"/>
  <c r="B1507" i="78"/>
  <c r="I1506" i="78"/>
  <c r="B1506" i="78"/>
  <c r="I1505" i="78"/>
  <c r="B1505" i="78"/>
  <c r="B1504" i="78"/>
  <c r="B1503" i="78"/>
  <c r="I1501" i="78"/>
  <c r="I1500" i="78"/>
  <c r="I1499" i="78"/>
  <c r="B1499" i="78"/>
  <c r="I1498" i="78"/>
  <c r="B1498" i="78"/>
  <c r="I1497" i="78"/>
  <c r="B1497" i="78"/>
  <c r="B1496" i="78"/>
  <c r="B1495" i="78"/>
  <c r="I1493" i="78"/>
  <c r="I1492" i="78"/>
  <c r="I1491" i="78"/>
  <c r="I1490" i="78"/>
  <c r="B1490" i="78"/>
  <c r="I1489" i="78"/>
  <c r="B1489" i="78"/>
  <c r="B1488" i="78"/>
  <c r="B1487" i="78"/>
  <c r="B1486" i="78"/>
  <c r="I1484" i="78"/>
  <c r="I1483" i="78"/>
  <c r="I1482" i="78"/>
  <c r="B1482" i="78"/>
  <c r="I1481" i="78"/>
  <c r="B1481" i="78"/>
  <c r="I1480" i="78"/>
  <c r="B1480" i="78"/>
  <c r="B1479" i="78"/>
  <c r="B1478" i="78"/>
  <c r="I1476" i="78"/>
  <c r="I1475" i="78"/>
  <c r="I1474" i="78"/>
  <c r="B1474" i="78"/>
  <c r="I1473" i="78"/>
  <c r="B1473" i="78"/>
  <c r="I1472" i="78"/>
  <c r="B1472" i="78"/>
  <c r="B1471" i="78"/>
  <c r="B1470" i="78"/>
  <c r="I1467" i="78"/>
  <c r="I1466" i="78"/>
  <c r="I1465" i="78"/>
  <c r="I1464" i="78"/>
  <c r="B1464" i="78"/>
  <c r="I1463" i="78"/>
  <c r="B1463" i="78"/>
  <c r="I1462" i="78"/>
  <c r="B1462" i="78"/>
  <c r="B1461" i="78"/>
  <c r="B1460" i="78"/>
  <c r="I1457" i="78"/>
  <c r="I1455" i="78"/>
  <c r="I1454" i="78"/>
  <c r="I1453" i="78"/>
  <c r="B1453" i="78"/>
  <c r="I1452" i="78"/>
  <c r="B1452" i="78"/>
  <c r="B1451" i="78"/>
  <c r="B1450" i="78"/>
  <c r="B1449" i="78"/>
  <c r="I1448" i="78"/>
  <c r="I1447" i="78"/>
  <c r="I1446" i="78"/>
  <c r="I1445" i="78"/>
  <c r="B1445" i="78"/>
  <c r="I1444" i="78"/>
  <c r="B1444" i="78"/>
  <c r="B1443" i="78"/>
  <c r="B1442" i="78"/>
  <c r="B1441" i="78"/>
  <c r="I1439" i="78"/>
  <c r="I1438" i="78"/>
  <c r="I1437" i="78"/>
  <c r="B1437" i="78"/>
  <c r="I1436" i="78"/>
  <c r="B1436" i="78"/>
  <c r="I1435" i="78"/>
  <c r="B1435" i="78"/>
  <c r="B1434" i="78"/>
  <c r="B1433" i="78"/>
  <c r="I1431" i="78"/>
  <c r="I1430" i="78"/>
  <c r="I1429" i="78"/>
  <c r="B1429" i="78"/>
  <c r="I1428" i="78"/>
  <c r="B1428" i="78"/>
  <c r="I1427" i="78"/>
  <c r="B1427" i="78"/>
  <c r="B1426" i="78"/>
  <c r="B1425" i="78"/>
  <c r="I1422" i="78"/>
  <c r="I1421" i="78"/>
  <c r="B1421" i="78"/>
  <c r="I1420" i="78"/>
  <c r="B1420" i="78"/>
  <c r="I1419" i="78"/>
  <c r="B1419" i="78"/>
  <c r="I1418" i="78"/>
  <c r="B1418" i="78"/>
  <c r="B1417" i="78"/>
  <c r="I1414" i="78"/>
  <c r="I1413" i="78"/>
  <c r="B1413" i="78"/>
  <c r="I1412" i="78"/>
  <c r="B1412" i="78"/>
  <c r="I1411" i="78"/>
  <c r="B1411" i="78"/>
  <c r="I1410" i="78"/>
  <c r="B1410" i="78"/>
  <c r="B1409" i="78"/>
  <c r="K1405" i="78"/>
  <c r="I1403" i="78"/>
  <c r="B1403" i="78"/>
  <c r="I1402" i="78"/>
  <c r="B1402" i="78"/>
  <c r="I1401" i="78"/>
  <c r="B1401" i="78"/>
  <c r="I1400" i="78"/>
  <c r="B1400" i="78"/>
  <c r="I1399" i="78"/>
  <c r="B1399" i="78"/>
  <c r="I1395" i="78"/>
  <c r="B1395" i="78"/>
  <c r="I1394" i="78"/>
  <c r="B1394" i="78"/>
  <c r="I1393" i="78"/>
  <c r="B1393" i="78"/>
  <c r="I1392" i="78"/>
  <c r="B1392" i="78"/>
  <c r="I1391" i="78"/>
  <c r="B1391" i="78"/>
  <c r="I1384" i="78"/>
  <c r="B1384" i="78"/>
  <c r="I1383" i="78"/>
  <c r="B1383" i="78"/>
  <c r="I1382" i="78"/>
  <c r="B1382" i="78"/>
  <c r="I1381" i="78"/>
  <c r="B1381" i="78"/>
  <c r="I1380" i="78"/>
  <c r="B1380" i="78"/>
  <c r="I1375" i="78"/>
  <c r="I1374" i="78"/>
  <c r="B1374" i="78"/>
  <c r="I1373" i="78"/>
  <c r="B1373" i="78"/>
  <c r="I1372" i="78"/>
  <c r="B1372" i="78"/>
  <c r="I1371" i="78"/>
  <c r="B1371" i="78"/>
  <c r="B1370" i="78"/>
  <c r="I1366" i="78"/>
  <c r="I1365" i="78"/>
  <c r="B1365" i="78"/>
  <c r="I1364" i="78"/>
  <c r="B1364" i="78"/>
  <c r="I1363" i="78"/>
  <c r="B1363" i="78"/>
  <c r="I1362" i="78"/>
  <c r="B1362" i="78"/>
  <c r="B1361" i="78"/>
  <c r="I1356" i="78"/>
  <c r="B1356" i="78"/>
  <c r="I1355" i="78"/>
  <c r="B1355" i="78"/>
  <c r="I1354" i="78"/>
  <c r="B1354" i="78"/>
  <c r="I1353" i="78"/>
  <c r="B1353" i="78"/>
  <c r="I1352" i="78"/>
  <c r="B1352" i="78"/>
  <c r="I1348" i="78"/>
  <c r="I1347" i="78"/>
  <c r="B1347" i="78"/>
  <c r="I1346" i="78"/>
  <c r="B1346" i="78"/>
  <c r="I1345" i="78"/>
  <c r="B1345" i="78"/>
  <c r="I1344" i="78"/>
  <c r="B1344" i="78"/>
  <c r="B1343" i="78"/>
  <c r="I1338" i="78"/>
  <c r="B1338" i="78"/>
  <c r="I1337" i="78"/>
  <c r="B1337" i="78"/>
  <c r="I1336" i="78"/>
  <c r="B1336" i="78"/>
  <c r="I1335" i="78"/>
  <c r="B1335" i="78"/>
  <c r="I1334" i="78"/>
  <c r="B1334" i="78"/>
  <c r="I1329" i="78"/>
  <c r="I1328" i="78"/>
  <c r="I1327" i="78"/>
  <c r="B1327" i="78"/>
  <c r="I1326" i="78"/>
  <c r="B1326" i="78"/>
  <c r="I1325" i="78"/>
  <c r="B1325" i="78"/>
  <c r="B1324" i="78"/>
  <c r="B1323" i="78"/>
  <c r="I1321" i="78"/>
  <c r="I1320" i="78"/>
  <c r="I1319" i="78"/>
  <c r="B1319" i="78"/>
  <c r="I1318" i="78"/>
  <c r="B1318" i="78"/>
  <c r="I1317" i="78"/>
  <c r="B1317" i="78"/>
  <c r="B1316" i="78"/>
  <c r="B1315" i="78"/>
  <c r="B1310" i="78"/>
  <c r="B1309" i="78"/>
  <c r="B1308" i="78"/>
  <c r="B1307" i="78"/>
  <c r="B1306" i="78"/>
  <c r="B1301" i="78"/>
  <c r="B1300" i="78"/>
  <c r="B1299" i="78"/>
  <c r="B1298" i="78"/>
  <c r="B1297" i="78"/>
  <c r="I1296" i="78"/>
  <c r="I1295" i="78"/>
  <c r="I1294" i="78"/>
  <c r="I1293" i="78"/>
  <c r="B1293" i="78"/>
  <c r="I1292" i="78"/>
  <c r="B1292" i="78"/>
  <c r="B1291" i="78"/>
  <c r="B1290" i="78"/>
  <c r="B1289" i="78"/>
  <c r="I1288" i="78"/>
  <c r="I1284" i="78"/>
  <c r="B1284" i="78"/>
  <c r="I1283" i="78"/>
  <c r="B1283" i="78"/>
  <c r="I1282" i="78"/>
  <c r="B1282" i="78"/>
  <c r="I1281" i="78"/>
  <c r="B1281" i="78"/>
  <c r="B1280" i="78"/>
  <c r="I1276" i="78"/>
  <c r="B1276" i="78"/>
  <c r="I1275" i="78"/>
  <c r="B1275" i="78"/>
  <c r="I1274" i="78"/>
  <c r="B1274" i="78"/>
  <c r="I1273" i="78"/>
  <c r="B1273" i="78"/>
  <c r="I1272" i="78"/>
  <c r="B1272" i="78"/>
  <c r="I1267" i="78"/>
  <c r="B1267" i="78"/>
  <c r="I1266" i="78"/>
  <c r="B1266" i="78"/>
  <c r="I1265" i="78"/>
  <c r="B1265" i="78"/>
  <c r="I1264" i="78"/>
  <c r="B1264" i="78"/>
  <c r="I1263" i="78"/>
  <c r="B1263" i="78"/>
  <c r="B1258" i="78"/>
  <c r="I1257" i="78"/>
  <c r="B1257" i="78"/>
  <c r="I1256" i="78"/>
  <c r="B1256" i="78"/>
  <c r="I1255" i="78"/>
  <c r="B1255" i="78"/>
  <c r="I1254" i="78"/>
  <c r="B1254" i="78"/>
  <c r="I1253" i="78"/>
  <c r="B1250" i="78"/>
  <c r="I1249" i="78"/>
  <c r="B1249" i="78"/>
  <c r="I1248" i="78"/>
  <c r="B1248" i="78"/>
  <c r="I1247" i="78"/>
  <c r="B1247" i="78"/>
  <c r="I1246" i="78"/>
  <c r="B1246" i="78"/>
  <c r="I1245" i="78"/>
  <c r="B1240" i="78"/>
  <c r="I1239" i="78"/>
  <c r="B1239" i="78"/>
  <c r="I1238" i="78"/>
  <c r="B1238" i="78"/>
  <c r="I1237" i="78"/>
  <c r="B1237" i="78"/>
  <c r="I1236" i="78"/>
  <c r="B1236" i="78"/>
  <c r="I1235" i="78"/>
  <c r="B1232" i="78"/>
  <c r="I1231" i="78"/>
  <c r="B1231" i="78"/>
  <c r="I1230" i="78"/>
  <c r="B1230" i="78"/>
  <c r="I1229" i="78"/>
  <c r="B1229" i="78"/>
  <c r="I1228" i="78"/>
  <c r="B1228" i="78"/>
  <c r="I1227" i="78"/>
  <c r="B1223" i="78"/>
  <c r="B1222" i="78"/>
  <c r="I1221" i="78"/>
  <c r="B1221" i="78"/>
  <c r="I1220" i="78"/>
  <c r="B1220" i="78"/>
  <c r="I1219" i="78"/>
  <c r="B1219" i="78"/>
  <c r="I1218" i="78"/>
  <c r="I1217" i="78"/>
  <c r="B1215" i="78"/>
  <c r="B1214" i="78"/>
  <c r="B1213" i="78"/>
  <c r="B1212" i="78"/>
  <c r="B1211" i="78"/>
  <c r="B1206" i="78"/>
  <c r="B1205" i="78"/>
  <c r="B1204" i="78"/>
  <c r="B1203" i="78"/>
  <c r="B1202" i="78"/>
  <c r="I1201" i="78"/>
  <c r="B1198" i="78"/>
  <c r="K1197" i="78"/>
  <c r="B1197" i="78"/>
  <c r="B1196" i="78"/>
  <c r="I1195" i="78"/>
  <c r="B1195" i="78"/>
  <c r="B1194" i="78"/>
  <c r="I1191" i="78"/>
  <c r="I1190" i="78"/>
  <c r="I1189" i="78"/>
  <c r="I1188" i="78"/>
  <c r="B1188" i="78"/>
  <c r="B1187" i="78"/>
  <c r="B1186" i="78"/>
  <c r="B1185" i="78"/>
  <c r="I1184" i="78"/>
  <c r="B1184" i="78"/>
  <c r="I1183" i="78"/>
  <c r="I1181" i="78"/>
  <c r="I1180" i="78"/>
  <c r="I1179" i="78"/>
  <c r="B1179" i="78"/>
  <c r="B1178" i="78"/>
  <c r="B1177" i="78"/>
  <c r="B1176" i="78"/>
  <c r="B1175" i="78"/>
  <c r="I1174" i="78"/>
  <c r="I1172" i="78"/>
  <c r="I1171" i="78"/>
  <c r="I1170" i="78"/>
  <c r="B1170" i="78"/>
  <c r="I1169" i="78"/>
  <c r="B1169" i="78"/>
  <c r="B1168" i="78"/>
  <c r="B1167" i="78"/>
  <c r="B1166" i="78"/>
  <c r="I1165" i="78"/>
  <c r="I1163" i="78"/>
  <c r="I1162" i="78"/>
  <c r="I1161" i="78"/>
  <c r="B1161" i="78"/>
  <c r="I1160" i="78"/>
  <c r="B1160" i="78"/>
  <c r="B1159" i="78"/>
  <c r="B1158" i="78"/>
  <c r="B1157" i="78"/>
  <c r="I1155" i="78"/>
  <c r="I1154" i="78"/>
  <c r="I1153" i="78"/>
  <c r="B1153" i="78"/>
  <c r="I1152" i="78"/>
  <c r="B1152" i="78"/>
  <c r="I1151" i="78"/>
  <c r="B1151" i="78"/>
  <c r="B1150" i="78"/>
  <c r="B1149" i="78"/>
  <c r="I1146" i="78"/>
  <c r="I1145" i="78"/>
  <c r="I1144" i="78"/>
  <c r="I1143" i="78"/>
  <c r="B1143" i="78"/>
  <c r="I1142" i="78"/>
  <c r="B1142" i="78"/>
  <c r="B1141" i="78"/>
  <c r="B1140" i="78"/>
  <c r="B1139" i="78"/>
  <c r="I1136" i="78"/>
  <c r="I1135" i="78"/>
  <c r="I1134" i="78"/>
  <c r="B1134" i="78"/>
  <c r="I1133" i="78"/>
  <c r="B1133" i="78"/>
  <c r="I1132" i="78"/>
  <c r="B1132" i="78"/>
  <c r="B1131" i="78"/>
  <c r="B1130" i="78"/>
  <c r="I1127" i="78"/>
  <c r="I1126" i="78"/>
  <c r="I1125" i="78"/>
  <c r="B1125" i="78"/>
  <c r="I1124" i="78"/>
  <c r="B1124" i="78"/>
  <c r="I1123" i="78"/>
  <c r="B1123" i="78"/>
  <c r="B1122" i="78"/>
  <c r="B1121" i="78"/>
  <c r="I1118" i="78"/>
  <c r="I1117" i="78"/>
  <c r="B1117" i="78"/>
  <c r="I1116" i="78"/>
  <c r="B1116" i="78"/>
  <c r="I1115" i="78"/>
  <c r="B1115" i="78"/>
  <c r="I1114" i="78"/>
  <c r="B1114" i="78"/>
  <c r="B1113" i="78"/>
  <c r="I1109" i="78"/>
  <c r="I1108" i="78"/>
  <c r="B1108" i="78"/>
  <c r="I1107" i="78"/>
  <c r="B1107" i="78"/>
  <c r="I1106" i="78"/>
  <c r="B1106" i="78"/>
  <c r="I1105" i="78"/>
  <c r="B1105" i="78"/>
  <c r="B1104" i="78"/>
  <c r="I1099" i="78"/>
  <c r="B1099" i="78"/>
  <c r="I1098" i="78"/>
  <c r="B1098" i="78"/>
  <c r="I1097" i="78"/>
  <c r="B1097" i="78"/>
  <c r="I1096" i="78"/>
  <c r="B1096" i="78"/>
  <c r="I1095" i="78"/>
  <c r="B1095" i="78"/>
  <c r="B1090" i="78"/>
  <c r="B1089" i="78"/>
  <c r="I1088" i="78"/>
  <c r="B1088" i="78"/>
  <c r="I1087" i="78"/>
  <c r="B1087" i="78"/>
  <c r="I1086" i="78"/>
  <c r="B1086" i="78"/>
  <c r="I1085" i="78"/>
  <c r="I1084" i="78"/>
  <c r="B1082" i="78"/>
  <c r="B1081" i="78"/>
  <c r="I1080" i="78"/>
  <c r="B1080" i="78"/>
  <c r="I1079" i="78"/>
  <c r="B1079" i="78"/>
  <c r="I1078" i="78"/>
  <c r="B1078" i="78"/>
  <c r="I1077" i="78"/>
  <c r="I1075" i="78"/>
  <c r="B1073" i="78"/>
  <c r="B1072" i="78"/>
  <c r="B1071" i="78"/>
  <c r="I1070" i="78"/>
  <c r="B1070" i="78"/>
  <c r="I1069" i="78"/>
  <c r="B1069" i="78"/>
  <c r="I1068" i="78"/>
  <c r="I1067" i="78"/>
  <c r="I1066" i="78"/>
  <c r="B1065" i="78"/>
  <c r="B1064" i="78"/>
  <c r="B1063" i="78"/>
  <c r="I1062" i="78"/>
  <c r="B1062" i="78"/>
  <c r="I1061" i="78"/>
  <c r="B1061" i="78"/>
  <c r="I1060" i="78"/>
  <c r="I1059" i="78"/>
  <c r="I1058" i="78"/>
  <c r="B1057" i="78"/>
  <c r="B1056" i="78"/>
  <c r="B1055" i="78"/>
  <c r="B1054" i="78"/>
  <c r="I1053" i="78"/>
  <c r="B1053" i="78"/>
  <c r="I1052" i="78"/>
  <c r="I1050" i="78"/>
  <c r="I1049" i="78"/>
  <c r="I1048" i="78"/>
  <c r="B1048" i="78"/>
  <c r="B1047" i="78"/>
  <c r="B1046" i="78"/>
  <c r="B1045" i="78"/>
  <c r="I1044" i="78"/>
  <c r="B1044" i="78"/>
  <c r="I1043" i="78"/>
  <c r="I1041" i="78"/>
  <c r="I1039" i="78"/>
  <c r="I1038" i="78"/>
  <c r="B1037" i="78"/>
  <c r="B1036" i="78"/>
  <c r="B1035" i="78"/>
  <c r="B1034" i="78"/>
  <c r="I1033" i="78"/>
  <c r="B1033" i="78"/>
  <c r="I1032" i="78"/>
  <c r="I1030" i="78"/>
  <c r="I1029" i="78"/>
  <c r="I1028" i="78"/>
  <c r="B1028" i="78"/>
  <c r="B1027" i="78"/>
  <c r="B1026" i="78"/>
  <c r="B1025" i="78"/>
  <c r="I1024" i="78"/>
  <c r="B1024" i="78"/>
  <c r="I1023" i="78"/>
  <c r="I1021" i="78"/>
  <c r="I1020" i="78"/>
  <c r="I1019" i="78"/>
  <c r="B1019" i="78"/>
  <c r="B1018" i="78"/>
  <c r="B1017" i="78"/>
  <c r="B1016" i="78"/>
  <c r="B1015" i="78"/>
  <c r="I1014" i="78"/>
  <c r="I1013" i="78"/>
  <c r="I1012" i="78"/>
  <c r="I1011" i="78"/>
  <c r="B1011" i="78"/>
  <c r="I1010" i="78"/>
  <c r="B1010" i="78"/>
  <c r="B1009" i="78"/>
  <c r="B1008" i="78"/>
  <c r="B1007" i="78"/>
  <c r="I1006" i="78"/>
  <c r="I1004" i="78"/>
  <c r="I1001" i="78"/>
  <c r="I996" i="78"/>
  <c r="I995" i="78"/>
  <c r="B994" i="78"/>
  <c r="B993" i="78"/>
  <c r="B992" i="78"/>
  <c r="B991" i="78"/>
  <c r="I990" i="78"/>
  <c r="B990" i="78"/>
  <c r="I989" i="78"/>
  <c r="I988" i="78"/>
  <c r="I987" i="78"/>
  <c r="I986" i="78"/>
  <c r="B986" i="78"/>
  <c r="B985" i="78"/>
  <c r="B984" i="78"/>
  <c r="B983" i="78"/>
  <c r="I982" i="78"/>
  <c r="B982" i="78"/>
  <c r="I981" i="78"/>
  <c r="I980" i="78"/>
  <c r="I979" i="78"/>
  <c r="I978" i="78"/>
  <c r="B978" i="78"/>
  <c r="B977" i="78"/>
  <c r="B976" i="78"/>
  <c r="B975" i="78"/>
  <c r="I974" i="78"/>
  <c r="B974" i="78"/>
  <c r="I973" i="78"/>
  <c r="I971" i="78"/>
  <c r="I970" i="78"/>
  <c r="I968" i="78"/>
  <c r="B968" i="78"/>
  <c r="B967" i="78"/>
  <c r="B966" i="78"/>
  <c r="B965" i="78"/>
  <c r="B964" i="78"/>
  <c r="I963" i="78"/>
  <c r="I961" i="78"/>
  <c r="I960" i="78"/>
  <c r="I959" i="78"/>
  <c r="I958" i="78"/>
  <c r="B958" i="78"/>
  <c r="B957" i="78"/>
  <c r="B956" i="78"/>
  <c r="B955" i="78"/>
  <c r="I954" i="78"/>
  <c r="B954" i="78"/>
  <c r="I953" i="78"/>
  <c r="I952" i="78"/>
  <c r="I951" i="78"/>
  <c r="I950" i="78"/>
  <c r="B950" i="78"/>
  <c r="B949" i="78"/>
  <c r="B948" i="78"/>
  <c r="B947" i="78"/>
  <c r="B946" i="78"/>
  <c r="I945" i="78"/>
  <c r="I943" i="78"/>
  <c r="I942" i="78"/>
  <c r="I941" i="78"/>
  <c r="B941" i="78"/>
  <c r="I940" i="78"/>
  <c r="B940" i="78"/>
  <c r="B939" i="78"/>
  <c r="B938" i="78"/>
  <c r="B937" i="78"/>
  <c r="I936" i="78"/>
  <c r="I935" i="78"/>
  <c r="I934" i="78"/>
  <c r="I933" i="78"/>
  <c r="B933" i="78"/>
  <c r="I932" i="78"/>
  <c r="B932" i="78"/>
  <c r="B931" i="78"/>
  <c r="B930" i="78"/>
  <c r="B929" i="78"/>
  <c r="I928" i="78"/>
  <c r="I927" i="78"/>
  <c r="I926" i="78"/>
  <c r="I925" i="78"/>
  <c r="B925" i="78"/>
  <c r="I924" i="78"/>
  <c r="B924" i="78"/>
  <c r="B923" i="78"/>
  <c r="B922" i="78"/>
  <c r="B921" i="78"/>
  <c r="I920" i="78"/>
  <c r="I919" i="78"/>
  <c r="I918" i="78"/>
  <c r="I917" i="78"/>
  <c r="B917" i="78"/>
  <c r="I916" i="78"/>
  <c r="B916" i="78"/>
  <c r="B915" i="78"/>
  <c r="B914" i="78"/>
  <c r="B913" i="78"/>
  <c r="I912" i="78"/>
  <c r="I910" i="78"/>
  <c r="I909" i="78"/>
  <c r="I908" i="78"/>
  <c r="B908" i="78"/>
  <c r="I907" i="78"/>
  <c r="B907" i="78"/>
  <c r="B906" i="78"/>
  <c r="B905" i="78"/>
  <c r="B904" i="78"/>
  <c r="I903" i="78"/>
  <c r="I902" i="78"/>
  <c r="I901" i="78"/>
  <c r="I900" i="78"/>
  <c r="B900" i="78"/>
  <c r="I899" i="78"/>
  <c r="B899" i="78"/>
  <c r="B898" i="78"/>
  <c r="B897" i="78"/>
  <c r="B896" i="78"/>
  <c r="I895" i="78"/>
  <c r="I894" i="78"/>
  <c r="I893" i="78"/>
  <c r="I891" i="78"/>
  <c r="B891" i="78"/>
  <c r="I890" i="78"/>
  <c r="B890" i="78"/>
  <c r="B889" i="78"/>
  <c r="B888" i="78"/>
  <c r="B887" i="78"/>
  <c r="I886" i="78"/>
  <c r="I884" i="78"/>
  <c r="I883" i="78"/>
  <c r="I881" i="78"/>
  <c r="B881" i="78"/>
  <c r="I880" i="78"/>
  <c r="B880" i="78"/>
  <c r="B879" i="78"/>
  <c r="B878" i="78"/>
  <c r="B877" i="78"/>
  <c r="I874" i="78"/>
  <c r="I873" i="78"/>
  <c r="I872" i="78"/>
  <c r="I871" i="78"/>
  <c r="B871" i="78"/>
  <c r="I870" i="78"/>
  <c r="B870" i="78"/>
  <c r="B869" i="78"/>
  <c r="B868" i="78"/>
  <c r="B867" i="78"/>
  <c r="I866" i="78"/>
  <c r="I864" i="78"/>
  <c r="I863" i="78"/>
  <c r="I862" i="78"/>
  <c r="B862" i="78"/>
  <c r="I861" i="78"/>
  <c r="B861" i="78"/>
  <c r="B860" i="78"/>
  <c r="B859" i="78"/>
  <c r="B858" i="78"/>
  <c r="I857" i="78"/>
  <c r="I856" i="78"/>
  <c r="I854" i="78"/>
  <c r="B854" i="78"/>
  <c r="I853" i="78"/>
  <c r="B853" i="78"/>
  <c r="B852" i="78"/>
  <c r="B851" i="78"/>
  <c r="B850" i="78"/>
  <c r="I847" i="78"/>
  <c r="I846" i="78"/>
  <c r="I845" i="78"/>
  <c r="B845" i="78"/>
  <c r="I844" i="78"/>
  <c r="B844" i="78"/>
  <c r="I843" i="78"/>
  <c r="B843" i="78"/>
  <c r="B842" i="78"/>
  <c r="B841" i="78"/>
  <c r="I838" i="78"/>
  <c r="I837" i="78"/>
  <c r="I836" i="78"/>
  <c r="B836" i="78"/>
  <c r="I835" i="78"/>
  <c r="B835" i="78"/>
  <c r="I834" i="78"/>
  <c r="B834" i="78"/>
  <c r="B833" i="78"/>
  <c r="B832" i="78"/>
  <c r="I825" i="78"/>
  <c r="I824" i="78"/>
  <c r="I823" i="78"/>
  <c r="B823" i="78"/>
  <c r="I822" i="78"/>
  <c r="B822" i="78"/>
  <c r="I821" i="78"/>
  <c r="B821" i="78"/>
  <c r="B820" i="78"/>
  <c r="B819" i="78"/>
  <c r="I816" i="78"/>
  <c r="I815" i="78"/>
  <c r="I814" i="78"/>
  <c r="I813" i="78"/>
  <c r="B813" i="78"/>
  <c r="I812" i="78"/>
  <c r="B812" i="78"/>
  <c r="I811" i="78"/>
  <c r="B811" i="78"/>
  <c r="B810" i="78"/>
  <c r="B809" i="78"/>
  <c r="I806" i="78"/>
  <c r="I805" i="78"/>
  <c r="B805" i="78"/>
  <c r="I804" i="78"/>
  <c r="B804" i="78"/>
  <c r="I803" i="78"/>
  <c r="B803" i="78"/>
  <c r="I802" i="78"/>
  <c r="B802" i="78"/>
  <c r="B801" i="78"/>
  <c r="I797" i="78"/>
  <c r="I796" i="78"/>
  <c r="B796" i="78"/>
  <c r="I795" i="78"/>
  <c r="B795" i="78"/>
  <c r="I794" i="78"/>
  <c r="B794" i="78"/>
  <c r="I793" i="78"/>
  <c r="B793" i="78"/>
  <c r="B792" i="78"/>
  <c r="I789" i="78"/>
  <c r="I788" i="78"/>
  <c r="I787" i="78"/>
  <c r="B787" i="78"/>
  <c r="I786" i="78"/>
  <c r="B786" i="78"/>
  <c r="I785" i="78"/>
  <c r="B785" i="78"/>
  <c r="B784" i="78"/>
  <c r="B783" i="78"/>
  <c r="I781" i="78"/>
  <c r="I780" i="78"/>
  <c r="I779" i="78"/>
  <c r="B779" i="78"/>
  <c r="I778" i="78"/>
  <c r="B778" i="78"/>
  <c r="I777" i="78"/>
  <c r="B777" i="78"/>
  <c r="B776" i="78"/>
  <c r="B775" i="78"/>
  <c r="I772" i="78"/>
  <c r="I771" i="78"/>
  <c r="B771" i="78"/>
  <c r="I770" i="78"/>
  <c r="B770" i="78"/>
  <c r="I769" i="78"/>
  <c r="B769" i="78"/>
  <c r="I768" i="78"/>
  <c r="B768" i="78"/>
  <c r="B767" i="78"/>
  <c r="I763" i="78"/>
  <c r="I762" i="78"/>
  <c r="B762" i="78"/>
  <c r="I761" i="78"/>
  <c r="B761" i="78"/>
  <c r="I760" i="78"/>
  <c r="B760" i="78"/>
  <c r="I759" i="78"/>
  <c r="B759" i="78"/>
  <c r="B758" i="78"/>
  <c r="I754" i="78"/>
  <c r="I753" i="78"/>
  <c r="I752" i="78"/>
  <c r="B752" i="78"/>
  <c r="I751" i="78"/>
  <c r="B751" i="78"/>
  <c r="I750" i="78"/>
  <c r="B750" i="78"/>
  <c r="B749" i="78"/>
  <c r="B748" i="78"/>
  <c r="I744" i="78"/>
  <c r="I743" i="78"/>
  <c r="B743" i="78"/>
  <c r="I742" i="78"/>
  <c r="B742" i="78"/>
  <c r="I741" i="78"/>
  <c r="B741" i="78"/>
  <c r="I740" i="78"/>
  <c r="B740" i="78"/>
  <c r="B739" i="78"/>
  <c r="I736" i="78"/>
  <c r="I735" i="78"/>
  <c r="B735" i="78"/>
  <c r="I734" i="78"/>
  <c r="B734" i="78"/>
  <c r="I733" i="78"/>
  <c r="B733" i="78"/>
  <c r="I732" i="78"/>
  <c r="B732" i="78"/>
  <c r="B731" i="78"/>
  <c r="I726" i="78"/>
  <c r="I725" i="78"/>
  <c r="B725" i="78"/>
  <c r="I724" i="78"/>
  <c r="B724" i="78"/>
  <c r="I723" i="78"/>
  <c r="B723" i="78"/>
  <c r="I722" i="78"/>
  <c r="B722" i="78"/>
  <c r="B721" i="78"/>
  <c r="I717" i="78"/>
  <c r="I716" i="78"/>
  <c r="I715" i="78"/>
  <c r="B715" i="78"/>
  <c r="I714" i="78"/>
  <c r="B714" i="78"/>
  <c r="I713" i="78"/>
  <c r="B713" i="78"/>
  <c r="B712" i="78"/>
  <c r="B711" i="78"/>
  <c r="I708" i="78"/>
  <c r="I707" i="78"/>
  <c r="I706" i="78"/>
  <c r="B706" i="78"/>
  <c r="I705" i="78"/>
  <c r="B705" i="78"/>
  <c r="I704" i="78"/>
  <c r="B704" i="78"/>
  <c r="B703" i="78"/>
  <c r="B702" i="78"/>
  <c r="I698" i="78"/>
  <c r="B698" i="78"/>
  <c r="I697" i="78"/>
  <c r="B697" i="78"/>
  <c r="I696" i="78"/>
  <c r="B696" i="78"/>
  <c r="I695" i="78"/>
  <c r="B695" i="78"/>
  <c r="I694" i="78"/>
  <c r="B694" i="78"/>
  <c r="I690" i="78"/>
  <c r="I689" i="78"/>
  <c r="B689" i="78"/>
  <c r="I688" i="78"/>
  <c r="B688" i="78"/>
  <c r="I687" i="78"/>
  <c r="B687" i="78"/>
  <c r="I686" i="78"/>
  <c r="B686" i="78"/>
  <c r="B685" i="78"/>
  <c r="I681" i="78"/>
  <c r="B681" i="78"/>
  <c r="I680" i="78"/>
  <c r="B680" i="78"/>
  <c r="I679" i="78"/>
  <c r="B679" i="78"/>
  <c r="I678" i="78"/>
  <c r="B678" i="78"/>
  <c r="I677" i="78"/>
  <c r="B677" i="78"/>
  <c r="I673" i="78"/>
  <c r="B673" i="78"/>
  <c r="I672" i="78"/>
  <c r="B672" i="78"/>
  <c r="I671" i="78"/>
  <c r="B671" i="78"/>
  <c r="I670" i="78"/>
  <c r="B670" i="78"/>
  <c r="I669" i="78"/>
  <c r="B669" i="78"/>
  <c r="B665" i="78"/>
  <c r="I664" i="78"/>
  <c r="B664" i="78"/>
  <c r="I663" i="78"/>
  <c r="B663" i="78"/>
  <c r="I662" i="78"/>
  <c r="B662" i="78"/>
  <c r="I661" i="78"/>
  <c r="B661" i="78"/>
  <c r="I660" i="78"/>
  <c r="B657" i="78"/>
  <c r="I656" i="78"/>
  <c r="B656" i="78"/>
  <c r="I655" i="78"/>
  <c r="B655" i="78"/>
  <c r="I654" i="78"/>
  <c r="B654" i="78"/>
  <c r="I653" i="78"/>
  <c r="B653" i="78"/>
  <c r="I652" i="78"/>
  <c r="B648" i="78"/>
  <c r="B647" i="78"/>
  <c r="I646" i="78"/>
  <c r="B646" i="78"/>
  <c r="I645" i="78"/>
  <c r="B645" i="78"/>
  <c r="I644" i="78"/>
  <c r="B644" i="78"/>
  <c r="I643" i="78"/>
  <c r="B640" i="78"/>
  <c r="B639" i="78"/>
  <c r="I638" i="78"/>
  <c r="B638" i="78"/>
  <c r="I637" i="78"/>
  <c r="B637" i="78"/>
  <c r="I636" i="78"/>
  <c r="B636" i="78"/>
  <c r="I635" i="78"/>
  <c r="I634" i="78"/>
  <c r="B632" i="78"/>
  <c r="B631" i="78"/>
  <c r="I630" i="78"/>
  <c r="B630" i="78"/>
  <c r="I629" i="78"/>
  <c r="B629" i="78"/>
  <c r="I628" i="78"/>
  <c r="B628" i="78"/>
  <c r="I627" i="78"/>
  <c r="I626" i="78"/>
  <c r="B624" i="78"/>
  <c r="B623" i="78"/>
  <c r="I622" i="78"/>
  <c r="B622" i="78"/>
  <c r="I621" i="78"/>
  <c r="B621" i="78"/>
  <c r="I620" i="78"/>
  <c r="B620" i="78"/>
  <c r="I619" i="78"/>
  <c r="I618" i="78"/>
  <c r="B616" i="78"/>
  <c r="B615" i="78"/>
  <c r="B614" i="78"/>
  <c r="I613" i="78"/>
  <c r="B613" i="78"/>
  <c r="I612" i="78"/>
  <c r="B612" i="78"/>
  <c r="I611" i="78"/>
  <c r="I609" i="78"/>
  <c r="I608" i="78"/>
  <c r="B605" i="78"/>
  <c r="I604" i="78"/>
  <c r="B604" i="78"/>
  <c r="I603" i="78"/>
  <c r="B603" i="78"/>
  <c r="I602" i="78"/>
  <c r="B602" i="78"/>
  <c r="I601" i="78"/>
  <c r="B601" i="78"/>
  <c r="I600" i="78"/>
  <c r="B597" i="78"/>
  <c r="I596" i="78"/>
  <c r="B596" i="78"/>
  <c r="I595" i="78"/>
  <c r="B595" i="78"/>
  <c r="I594" i="78"/>
  <c r="B594" i="78"/>
  <c r="I593" i="78"/>
  <c r="B593" i="78"/>
  <c r="I592" i="78"/>
  <c r="B589" i="78"/>
  <c r="B588" i="78"/>
  <c r="I587" i="78"/>
  <c r="B587" i="78"/>
  <c r="I586" i="78"/>
  <c r="B586" i="78"/>
  <c r="I585" i="78"/>
  <c r="B585" i="78"/>
  <c r="I584" i="78"/>
  <c r="I583" i="78"/>
  <c r="B578" i="78"/>
  <c r="I577" i="78"/>
  <c r="B577" i="78"/>
  <c r="I576" i="78"/>
  <c r="B576" i="78"/>
  <c r="I575" i="78"/>
  <c r="B575" i="78"/>
  <c r="I574" i="78"/>
  <c r="B574" i="78"/>
  <c r="I573" i="78"/>
  <c r="B569" i="78"/>
  <c r="B568" i="78"/>
  <c r="B567" i="78"/>
  <c r="I566" i="78"/>
  <c r="B566" i="78"/>
  <c r="I565" i="78"/>
  <c r="B565" i="78"/>
  <c r="I564" i="78"/>
  <c r="I563" i="78"/>
  <c r="I562" i="78"/>
  <c r="B558" i="78"/>
  <c r="I557" i="78"/>
  <c r="B557" i="78"/>
  <c r="I556" i="78"/>
  <c r="B556" i="78"/>
  <c r="I555" i="78"/>
  <c r="B555" i="78"/>
  <c r="I554" i="78"/>
  <c r="B554" i="78"/>
  <c r="I553" i="78"/>
  <c r="B550" i="78"/>
  <c r="I549" i="78"/>
  <c r="B549" i="78"/>
  <c r="I548" i="78"/>
  <c r="B548" i="78"/>
  <c r="I547" i="78"/>
  <c r="B547" i="78"/>
  <c r="I546" i="78"/>
  <c r="B546" i="78"/>
  <c r="I545" i="78"/>
  <c r="B540" i="78"/>
  <c r="I539" i="78"/>
  <c r="B539" i="78"/>
  <c r="I538" i="78"/>
  <c r="B538" i="78"/>
  <c r="I537" i="78"/>
  <c r="B537" i="78"/>
  <c r="I536" i="78"/>
  <c r="B536" i="78"/>
  <c r="I535" i="78"/>
  <c r="B532" i="78"/>
  <c r="I531" i="78"/>
  <c r="B531" i="78"/>
  <c r="I530" i="78"/>
  <c r="B530" i="78"/>
  <c r="I529" i="78"/>
  <c r="B529" i="78"/>
  <c r="I528" i="78"/>
  <c r="B528" i="78"/>
  <c r="I527" i="78"/>
  <c r="B524" i="78"/>
  <c r="I523" i="78"/>
  <c r="B523" i="78"/>
  <c r="I522" i="78"/>
  <c r="B522" i="78"/>
  <c r="I521" i="78"/>
  <c r="B521" i="78"/>
  <c r="I520" i="78"/>
  <c r="B520" i="78"/>
  <c r="I519" i="78"/>
  <c r="B516" i="78"/>
  <c r="B515" i="78"/>
  <c r="B514" i="78"/>
  <c r="I513" i="78"/>
  <c r="B513" i="78"/>
  <c r="I512" i="78"/>
  <c r="B512" i="78"/>
  <c r="I511" i="78"/>
  <c r="I510" i="78"/>
  <c r="I509" i="78"/>
  <c r="B508" i="78"/>
  <c r="B507" i="78"/>
  <c r="B506" i="78"/>
  <c r="I505" i="78"/>
  <c r="B505" i="78"/>
  <c r="I504" i="78"/>
  <c r="B504" i="78"/>
  <c r="I503" i="78"/>
  <c r="I502" i="78"/>
  <c r="I500" i="78"/>
  <c r="B498" i="78"/>
  <c r="B497" i="78"/>
  <c r="B496" i="78"/>
  <c r="I495" i="78"/>
  <c r="B495" i="78"/>
  <c r="I494" i="78"/>
  <c r="B494" i="78"/>
  <c r="I493" i="78"/>
  <c r="I492" i="78"/>
  <c r="I491" i="78"/>
  <c r="B490" i="78"/>
  <c r="B489" i="78"/>
  <c r="B488" i="78"/>
  <c r="I487" i="78"/>
  <c r="B487" i="78"/>
  <c r="I486" i="78"/>
  <c r="B486" i="78"/>
  <c r="I485" i="78"/>
  <c r="I484" i="78"/>
  <c r="I483" i="78"/>
  <c r="B482" i="78"/>
  <c r="B481" i="78"/>
  <c r="B480" i="78"/>
  <c r="B479" i="78"/>
  <c r="I478" i="78"/>
  <c r="B478" i="78"/>
  <c r="I477" i="78"/>
  <c r="I476" i="78"/>
  <c r="I474" i="78"/>
  <c r="I473" i="78"/>
  <c r="B472" i="78"/>
  <c r="B471" i="78"/>
  <c r="B470" i="78"/>
  <c r="I469" i="78"/>
  <c r="B469" i="78"/>
  <c r="I468" i="78"/>
  <c r="B468" i="78"/>
  <c r="I467" i="78"/>
  <c r="I465" i="78"/>
  <c r="I464" i="78"/>
  <c r="B463" i="78"/>
  <c r="B462" i="78"/>
  <c r="B461" i="78"/>
  <c r="I460" i="78"/>
  <c r="B460" i="78"/>
  <c r="I459" i="78"/>
  <c r="B459" i="78"/>
  <c r="I458" i="78"/>
  <c r="I457" i="78"/>
  <c r="I456" i="78"/>
  <c r="B455" i="78"/>
  <c r="B454" i="78"/>
  <c r="B453" i="78"/>
  <c r="B452" i="78"/>
  <c r="I451" i="78"/>
  <c r="B451" i="78"/>
  <c r="I450" i="78"/>
  <c r="I449" i="78"/>
  <c r="I448" i="78"/>
  <c r="I447" i="78"/>
  <c r="B447" i="78"/>
  <c r="B446" i="78"/>
  <c r="B445" i="78"/>
  <c r="B444" i="78"/>
  <c r="I443" i="78"/>
  <c r="B443" i="78"/>
  <c r="I442" i="78"/>
  <c r="I441" i="78"/>
  <c r="I440" i="78"/>
  <c r="I439" i="78"/>
  <c r="B439" i="78"/>
  <c r="B438" i="78"/>
  <c r="B437" i="78"/>
  <c r="B436" i="78"/>
  <c r="I435" i="78"/>
  <c r="B435" i="78"/>
  <c r="I434" i="78"/>
  <c r="I433" i="78"/>
  <c r="I432" i="78"/>
  <c r="I431" i="78"/>
  <c r="B430" i="78"/>
  <c r="B429" i="78"/>
  <c r="B428" i="78"/>
  <c r="B427" i="78"/>
  <c r="I426" i="78"/>
  <c r="B426" i="78"/>
  <c r="I425" i="78"/>
  <c r="I424" i="78"/>
  <c r="I423" i="78"/>
  <c r="I422" i="78"/>
  <c r="B422" i="78"/>
  <c r="B421" i="78"/>
  <c r="B420" i="78"/>
  <c r="B419" i="78"/>
  <c r="I418" i="78"/>
  <c r="B418" i="78"/>
  <c r="I417" i="78"/>
  <c r="I415" i="78"/>
  <c r="I414" i="78"/>
  <c r="I413" i="78"/>
  <c r="B413" i="78"/>
  <c r="B412" i="78"/>
  <c r="B411" i="78"/>
  <c r="B410" i="78"/>
  <c r="I409" i="78"/>
  <c r="B409" i="78"/>
  <c r="I408" i="78"/>
  <c r="I407" i="78"/>
  <c r="I406" i="78"/>
  <c r="I405" i="78"/>
  <c r="B405" i="78"/>
  <c r="B404" i="78"/>
  <c r="B403" i="78"/>
  <c r="B402" i="78"/>
  <c r="B401" i="78"/>
  <c r="I400" i="78"/>
  <c r="I399" i="78"/>
  <c r="I398" i="78"/>
  <c r="I396" i="78"/>
  <c r="I395" i="78"/>
  <c r="B394" i="78"/>
  <c r="B393" i="78"/>
  <c r="B392" i="78"/>
  <c r="I391" i="78"/>
  <c r="B391" i="78"/>
  <c r="I390" i="78"/>
  <c r="B390" i="78"/>
  <c r="I389" i="78"/>
  <c r="I387" i="78"/>
  <c r="I386" i="78"/>
  <c r="B385" i="78"/>
  <c r="B384" i="78"/>
  <c r="B383" i="78"/>
  <c r="I382" i="78"/>
  <c r="B382" i="78"/>
  <c r="I381" i="78"/>
  <c r="B381" i="78"/>
  <c r="I380" i="78"/>
  <c r="I379" i="78"/>
  <c r="I378" i="78"/>
  <c r="B377" i="78"/>
  <c r="B376" i="78"/>
  <c r="B375" i="78"/>
  <c r="B374" i="78"/>
  <c r="B373" i="78"/>
  <c r="I372" i="78"/>
  <c r="I371" i="78"/>
  <c r="I370" i="78"/>
  <c r="I369" i="78"/>
  <c r="B369" i="78"/>
  <c r="I368" i="78"/>
  <c r="B368" i="78"/>
  <c r="B367" i="78"/>
  <c r="B366" i="78"/>
  <c r="B365" i="78"/>
  <c r="I364" i="78"/>
  <c r="I363" i="78"/>
  <c r="I362" i="78"/>
  <c r="I361" i="78"/>
  <c r="B361" i="78"/>
  <c r="I360" i="78"/>
  <c r="B360" i="78"/>
  <c r="B359" i="78"/>
  <c r="B358" i="78"/>
  <c r="B357" i="78"/>
  <c r="I355" i="78"/>
  <c r="I353" i="78"/>
  <c r="I352" i="78"/>
  <c r="I351" i="78"/>
  <c r="B351" i="78"/>
  <c r="I350" i="78"/>
  <c r="B350" i="78"/>
  <c r="B349" i="78"/>
  <c r="B348" i="78"/>
  <c r="B347" i="78"/>
  <c r="I346" i="78"/>
  <c r="I345" i="78"/>
  <c r="I344" i="78"/>
  <c r="I343" i="78"/>
  <c r="B343" i="78"/>
  <c r="I342" i="78"/>
  <c r="B342" i="78"/>
  <c r="B341" i="78"/>
  <c r="B340" i="78"/>
  <c r="B339" i="78"/>
  <c r="I337" i="78"/>
  <c r="I336" i="78"/>
  <c r="I335" i="78"/>
  <c r="I334" i="78"/>
  <c r="B334" i="78"/>
  <c r="I333" i="78"/>
  <c r="B333" i="78"/>
  <c r="B332" i="78"/>
  <c r="B331" i="78"/>
  <c r="B330" i="78"/>
  <c r="I328" i="78"/>
  <c r="I327" i="78"/>
  <c r="I326" i="78"/>
  <c r="B326" i="78"/>
  <c r="I325" i="78"/>
  <c r="B325" i="78"/>
  <c r="I324" i="78"/>
  <c r="B324" i="78"/>
  <c r="B323" i="78"/>
  <c r="B322" i="78"/>
  <c r="I318" i="78"/>
  <c r="I317" i="78"/>
  <c r="B317" i="78"/>
  <c r="I316" i="78"/>
  <c r="B316" i="78"/>
  <c r="I315" i="78"/>
  <c r="B315" i="78"/>
  <c r="I314" i="78"/>
  <c r="B314" i="78"/>
  <c r="B313" i="78"/>
  <c r="I310" i="78"/>
  <c r="I309" i="78"/>
  <c r="B309" i="78"/>
  <c r="I308" i="78"/>
  <c r="B308" i="78"/>
  <c r="I307" i="78"/>
  <c r="B307" i="78"/>
  <c r="I306" i="78"/>
  <c r="B306" i="78"/>
  <c r="B305" i="78"/>
  <c r="I302" i="78"/>
  <c r="I301" i="78"/>
  <c r="B301" i="78"/>
  <c r="I300" i="78"/>
  <c r="B300" i="78"/>
  <c r="I299" i="78"/>
  <c r="B299" i="78"/>
  <c r="I298" i="78"/>
  <c r="B298" i="78"/>
  <c r="B297" i="78"/>
  <c r="I293" i="78"/>
  <c r="B293" i="78"/>
  <c r="I292" i="78"/>
  <c r="B292" i="78"/>
  <c r="I291" i="78"/>
  <c r="B291" i="78"/>
  <c r="I290" i="78"/>
  <c r="B290" i="78"/>
  <c r="I289" i="78"/>
  <c r="B289" i="78"/>
  <c r="I283" i="78"/>
  <c r="I282" i="78"/>
  <c r="B282" i="78"/>
  <c r="I281" i="78"/>
  <c r="B281" i="78"/>
  <c r="I280" i="78"/>
  <c r="B280" i="78"/>
  <c r="I279" i="78"/>
  <c r="B279" i="78"/>
  <c r="B278" i="78"/>
  <c r="I275" i="78"/>
  <c r="I274" i="78"/>
  <c r="B274" i="78"/>
  <c r="I273" i="78"/>
  <c r="B273" i="78"/>
  <c r="I272" i="78"/>
  <c r="B272" i="78"/>
  <c r="I271" i="78"/>
  <c r="B271" i="78"/>
  <c r="B270" i="78"/>
  <c r="I265" i="78"/>
  <c r="B265" i="78"/>
  <c r="I264" i="78"/>
  <c r="B264" i="78"/>
  <c r="I263" i="78"/>
  <c r="B263" i="78"/>
  <c r="I262" i="78"/>
  <c r="B262" i="78"/>
  <c r="I261" i="78"/>
  <c r="B261" i="78"/>
  <c r="I257" i="78"/>
  <c r="B257" i="78"/>
  <c r="I256" i="78"/>
  <c r="B256" i="78"/>
  <c r="I255" i="78"/>
  <c r="B255" i="78"/>
  <c r="I254" i="78"/>
  <c r="B254" i="78"/>
  <c r="I253" i="78"/>
  <c r="B253" i="78"/>
  <c r="I249" i="78"/>
  <c r="B249" i="78"/>
  <c r="I248" i="78"/>
  <c r="B248" i="78"/>
  <c r="I247" i="78"/>
  <c r="B247" i="78"/>
  <c r="I246" i="78"/>
  <c r="B246" i="78"/>
  <c r="I245" i="78"/>
  <c r="B245" i="78"/>
  <c r="B241" i="78"/>
  <c r="B240" i="78"/>
  <c r="B239" i="78"/>
  <c r="I238" i="78"/>
  <c r="B238" i="78"/>
  <c r="I237" i="78"/>
  <c r="B237" i="78"/>
  <c r="I236" i="78"/>
  <c r="I235" i="78"/>
  <c r="I234" i="78"/>
  <c r="B232" i="78"/>
  <c r="B231" i="78"/>
  <c r="I230" i="78"/>
  <c r="B230" i="78"/>
  <c r="I229" i="78"/>
  <c r="B229" i="78"/>
  <c r="I228" i="78"/>
  <c r="B228" i="78"/>
  <c r="I227" i="78"/>
  <c r="I226" i="78"/>
  <c r="B224" i="78"/>
  <c r="B223" i="78"/>
  <c r="B222" i="78"/>
  <c r="I221" i="78"/>
  <c r="B221" i="78"/>
  <c r="I220" i="78"/>
  <c r="B220" i="78"/>
  <c r="I219" i="78"/>
  <c r="I217" i="78"/>
  <c r="I216" i="78"/>
  <c r="B216" i="78"/>
  <c r="B215" i="78"/>
  <c r="B214" i="78"/>
  <c r="B213" i="78"/>
  <c r="I212" i="78"/>
  <c r="B212" i="78"/>
  <c r="I211" i="78"/>
  <c r="I208" i="78"/>
  <c r="I207" i="78"/>
  <c r="I205" i="78"/>
  <c r="B205" i="78"/>
  <c r="B204" i="78"/>
  <c r="B203" i="78"/>
  <c r="B202" i="78"/>
  <c r="B201" i="78"/>
  <c r="I198" i="78"/>
  <c r="I197" i="78"/>
  <c r="I196" i="78"/>
  <c r="B196" i="78"/>
  <c r="I195" i="78"/>
  <c r="B195" i="78"/>
  <c r="I194" i="78"/>
  <c r="B194" i="78"/>
  <c r="B193" i="78"/>
  <c r="B192" i="78"/>
  <c r="I190" i="78"/>
  <c r="I189" i="78"/>
  <c r="I188" i="78"/>
  <c r="B188" i="78"/>
  <c r="I187" i="78"/>
  <c r="B187" i="78"/>
  <c r="I186" i="78"/>
  <c r="B186" i="78"/>
  <c r="B185" i="78"/>
  <c r="B184" i="78"/>
  <c r="I181" i="78"/>
  <c r="I180" i="78"/>
  <c r="B180" i="78"/>
  <c r="I179" i="78"/>
  <c r="B179" i="78"/>
  <c r="I178" i="78"/>
  <c r="B178" i="78"/>
  <c r="I177" i="78"/>
  <c r="B177" i="78"/>
  <c r="B176" i="78"/>
  <c r="I173" i="78"/>
  <c r="I172" i="78"/>
  <c r="I171" i="78"/>
  <c r="B171" i="78"/>
  <c r="I170" i="78"/>
  <c r="B170" i="78"/>
  <c r="I169" i="78"/>
  <c r="B169" i="78"/>
  <c r="B168" i="78"/>
  <c r="B167" i="78"/>
  <c r="I165" i="78"/>
  <c r="I164" i="78"/>
  <c r="I163" i="78"/>
  <c r="B163" i="78"/>
  <c r="I162" i="78"/>
  <c r="B162" i="78"/>
  <c r="I161" i="78"/>
  <c r="B161" i="78"/>
  <c r="B160" i="78"/>
  <c r="B159" i="78"/>
  <c r="I156" i="78"/>
  <c r="I155" i="78"/>
  <c r="B155" i="78"/>
  <c r="I154" i="78"/>
  <c r="B154" i="78"/>
  <c r="I153" i="78"/>
  <c r="B153" i="78"/>
  <c r="I152" i="78"/>
  <c r="B152" i="78"/>
  <c r="B151" i="78"/>
  <c r="I147" i="78"/>
  <c r="I146" i="78"/>
  <c r="I145" i="78"/>
  <c r="B145" i="78"/>
  <c r="I144" i="78"/>
  <c r="B144" i="78"/>
  <c r="I143" i="78"/>
  <c r="B143" i="78"/>
  <c r="B142" i="78"/>
  <c r="B141" i="78"/>
  <c r="I138" i="78"/>
  <c r="I137" i="78"/>
  <c r="B137" i="78"/>
  <c r="I136" i="78"/>
  <c r="B136" i="78"/>
  <c r="I135" i="78"/>
  <c r="B135" i="78"/>
  <c r="I134" i="78"/>
  <c r="B134" i="78"/>
  <c r="B133" i="78"/>
  <c r="I129" i="78"/>
  <c r="I127" i="78"/>
  <c r="B127" i="78"/>
  <c r="I126" i="78"/>
  <c r="B126" i="78"/>
  <c r="I125" i="78"/>
  <c r="B125" i="78"/>
  <c r="I124" i="78"/>
  <c r="B124" i="78"/>
  <c r="B123" i="78"/>
  <c r="I119" i="78"/>
  <c r="I118" i="78"/>
  <c r="I117" i="78"/>
  <c r="B117" i="78"/>
  <c r="I116" i="78"/>
  <c r="B116" i="78"/>
  <c r="I115" i="78"/>
  <c r="B115" i="78"/>
  <c r="B114" i="78"/>
  <c r="B113" i="78"/>
  <c r="I110" i="78"/>
  <c r="I109" i="78"/>
  <c r="B109" i="78"/>
  <c r="I108" i="78"/>
  <c r="B108" i="78"/>
  <c r="I107" i="78"/>
  <c r="B107" i="78"/>
  <c r="I106" i="78"/>
  <c r="B106" i="78"/>
  <c r="B105" i="78"/>
  <c r="I101" i="78"/>
  <c r="I99" i="78"/>
  <c r="B99" i="78"/>
  <c r="I98" i="78"/>
  <c r="B98" i="78"/>
  <c r="I97" i="78"/>
  <c r="B97" i="78"/>
  <c r="I96" i="78"/>
  <c r="B96" i="78"/>
  <c r="B95" i="78"/>
  <c r="I92" i="78"/>
  <c r="I91" i="78"/>
  <c r="B91" i="78"/>
  <c r="I90" i="78"/>
  <c r="B90" i="78"/>
  <c r="I89" i="78"/>
  <c r="B89" i="78"/>
  <c r="I88" i="78"/>
  <c r="B88" i="78"/>
  <c r="B87" i="78"/>
  <c r="I81" i="78"/>
  <c r="B81" i="78"/>
  <c r="I80" i="78"/>
  <c r="B80" i="78"/>
  <c r="I79" i="78"/>
  <c r="B79" i="78"/>
  <c r="I78" i="78"/>
  <c r="B78" i="78"/>
  <c r="I77" i="78"/>
  <c r="B77" i="78"/>
  <c r="I73" i="78"/>
  <c r="B73" i="78"/>
  <c r="I72" i="78"/>
  <c r="B72" i="78"/>
  <c r="I71" i="78"/>
  <c r="B71" i="78"/>
  <c r="I70" i="78"/>
  <c r="B70" i="78"/>
  <c r="I69" i="78"/>
  <c r="B69" i="78"/>
  <c r="I48" i="78"/>
  <c r="I47" i="78"/>
  <c r="I46" i="78"/>
  <c r="I45" i="78"/>
  <c r="I44" i="78"/>
  <c r="I40" i="78"/>
  <c r="I39" i="78"/>
  <c r="I38" i="78"/>
  <c r="I37" i="78"/>
  <c r="I36" i="78"/>
  <c r="H4" i="77"/>
  <c r="E4" i="77"/>
  <c r="D236" i="76"/>
  <c r="D235" i="76"/>
  <c r="D234" i="76"/>
  <c r="F8" i="75"/>
  <c r="F6" i="75"/>
  <c r="F9" i="75"/>
  <c r="F7" i="75"/>
  <c r="F5" i="75"/>
  <c r="C7" i="65"/>
  <c r="C3" i="65"/>
  <c r="F4" i="75"/>
  <c r="H4" i="73"/>
  <c r="B11" i="70"/>
  <c r="B10" i="70"/>
  <c r="B9" i="70"/>
  <c r="B8" i="70"/>
  <c r="D42" i="46"/>
  <c r="C18" i="46" s="1"/>
  <c r="E32" i="46"/>
  <c r="E35" i="46"/>
  <c r="E38" i="46"/>
  <c r="E41" i="46"/>
  <c r="C42" i="46"/>
  <c r="F23" i="46" s="1"/>
  <c r="E54" i="46"/>
  <c r="E64" i="46" s="1"/>
  <c r="D52" i="46"/>
  <c r="D53" i="46"/>
  <c r="D55" i="46"/>
  <c r="D64" i="46" s="1"/>
  <c r="C20" i="46" s="1"/>
  <c r="D56" i="46"/>
  <c r="D58" i="46"/>
  <c r="D59" i="46"/>
  <c r="D61" i="46"/>
  <c r="D62" i="46"/>
  <c r="C64" i="46"/>
  <c r="F41" i="46"/>
  <c r="F38" i="46"/>
  <c r="F35" i="46"/>
  <c r="F32" i="46"/>
  <c r="B4" i="42"/>
  <c r="B7" i="42"/>
  <c r="A28" i="42"/>
  <c r="B11" i="53"/>
  <c r="B9" i="53"/>
  <c r="B8" i="53"/>
  <c r="B8" i="42"/>
  <c r="B6" i="42"/>
  <c r="B5" i="42"/>
  <c r="D82" i="65"/>
  <c r="C82" i="65"/>
  <c r="E52" i="46"/>
  <c r="E53" i="46"/>
  <c r="E55" i="46"/>
  <c r="E56" i="46"/>
  <c r="E57" i="46"/>
  <c r="E58" i="46"/>
  <c r="E59" i="46"/>
  <c r="E60" i="46"/>
  <c r="E61" i="46"/>
  <c r="E62" i="46"/>
  <c r="E63" i="46"/>
  <c r="F52" i="46"/>
  <c r="F53" i="46"/>
  <c r="F54" i="46"/>
  <c r="F55" i="46"/>
  <c r="F56" i="46"/>
  <c r="F57" i="46"/>
  <c r="F58" i="46"/>
  <c r="F59" i="46"/>
  <c r="F60" i="46"/>
  <c r="F61" i="46"/>
  <c r="F62" i="46"/>
  <c r="F63" i="46"/>
  <c r="D12" i="53"/>
  <c r="B12" i="53"/>
  <c r="B10" i="53"/>
  <c r="F75" i="46"/>
  <c r="E75" i="46"/>
  <c r="D75" i="46"/>
  <c r="E17" i="46"/>
  <c r="G23" i="46"/>
  <c r="G17" i="46"/>
  <c r="E23" i="46"/>
  <c r="F17" i="46"/>
  <c r="D25" i="46"/>
  <c r="G25" i="46"/>
  <c r="C25" i="46"/>
  <c r="F25" i="46"/>
  <c r="E25" i="46"/>
  <c r="C19" i="46"/>
  <c r="G19" i="46"/>
  <c r="F19" i="46"/>
  <c r="D19" i="46"/>
  <c r="E19" i="46"/>
  <c r="C23" i="46"/>
  <c r="C17" i="46"/>
  <c r="E42" i="46"/>
  <c r="G24" i="46" s="1"/>
  <c r="E18" i="46"/>
  <c r="F24" i="46"/>
  <c r="G18" i="46"/>
  <c r="D24" i="46"/>
  <c r="B3" i="42"/>
  <c r="B7" i="70"/>
  <c r="B7" i="53"/>
  <c r="D3" i="1"/>
  <c r="E4" i="73"/>
  <c r="E26" i="46" l="1"/>
  <c r="F20" i="46"/>
  <c r="G20" i="46"/>
  <c r="D17" i="46"/>
  <c r="F42" i="46"/>
  <c r="C24" i="46" s="1"/>
  <c r="F18" i="46"/>
  <c r="D18" i="46"/>
  <c r="E24" i="46"/>
  <c r="D23" i="46"/>
  <c r="F64" i="46"/>
  <c r="C26" i="46" s="1"/>
  <c r="D26" i="46"/>
  <c r="F26" i="46"/>
  <c r="E20" i="46"/>
  <c r="D20" i="46"/>
  <c r="G26" i="4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Meriel Robson</author>
    <author>Alison Pilling</author>
    <author>Emily Blackwell</author>
  </authors>
  <commentList>
    <comment ref="A5" authorId="0" shapeId="0" xr:uid="{873FF917-8FE5-470D-9B15-22082A5B84E8}">
      <text>
        <r>
          <rPr>
            <b/>
            <sz val="9"/>
            <color indexed="81"/>
            <rFont val="Tahoma"/>
            <family val="2"/>
          </rPr>
          <t xml:space="preserve">Justification for grading as Minor / Major/Obs. </t>
        </r>
        <r>
          <rPr>
            <sz val="9"/>
            <color indexed="81"/>
            <rFont val="Tahoma"/>
            <family val="2"/>
          </rPr>
          <t xml:space="preserve">
</t>
        </r>
      </text>
    </comment>
    <comment ref="C5" authorId="1" shapeId="0" xr:uid="{70C0603F-0080-4007-BCC2-1253177BE7EB}">
      <text>
        <r>
          <rPr>
            <b/>
            <sz val="9"/>
            <color indexed="81"/>
            <rFont val="Tahoma"/>
            <family val="2"/>
          </rPr>
          <t>Alison Pilling:</t>
        </r>
        <r>
          <rPr>
            <sz val="9"/>
            <color indexed="81"/>
            <rFont val="Tahoma"/>
            <family val="2"/>
          </rPr>
          <t xml:space="preserve">
drop down data in rows 1-3 column J.</t>
        </r>
      </text>
    </comment>
    <comment ref="D5" authorId="2" shapeId="0" xr:uid="{72F2B682-9D37-47F6-8BED-0295FFA155E1}">
      <text>
        <r>
          <rPr>
            <sz val="9"/>
            <color indexed="81"/>
            <rFont val="Tahoma"/>
            <family val="2"/>
          </rPr>
          <t xml:space="preserve">NOTE: member failures may each contribute to a group failure: many minor failures or few major failures may both suggest a breakdown in the group system for quality control, and may be considered sufficient reason to withdraw a group certificate.
</t>
        </r>
      </text>
    </comment>
    <comment ref="I5" authorId="1" shapeId="0" xr:uid="{D09DF87B-821A-4F4F-9436-0DCEBFA82B5F}">
      <text>
        <r>
          <rPr>
            <b/>
            <sz val="9"/>
            <color indexed="81"/>
            <rFont val="Tahoma"/>
            <family val="2"/>
          </rPr>
          <t>Alison Pilling:</t>
        </r>
        <r>
          <rPr>
            <sz val="9"/>
            <color indexed="81"/>
            <rFont val="Tahoma"/>
            <family val="2"/>
          </rPr>
          <t xml:space="preserve">
Use Open or Closed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Gus Hellier</author>
  </authors>
  <commentList>
    <comment ref="B21" authorId="0" shapeId="0" xr:uid="{00000000-0006-0000-0500-000001000000}">
      <text>
        <r>
          <rPr>
            <sz val="8"/>
            <color indexed="81"/>
            <rFont val="Tahoma"/>
            <family val="2"/>
          </rPr>
          <t>Name, 3 line description of key qualifications and experience</t>
        </r>
      </text>
    </comment>
    <comment ref="B30" authorId="0" shapeId="0" xr:uid="{00000000-0006-0000-0500-000002000000}">
      <text>
        <r>
          <rPr>
            <sz val="8"/>
            <color indexed="81"/>
            <rFont val="Tahoma"/>
            <family val="2"/>
          </rPr>
          <t>Name, 3 line description of key qualifications and experience</t>
        </r>
      </text>
    </comment>
    <comment ref="B39" authorId="0" shapeId="0" xr:uid="{00000000-0006-0000-0500-000003000000}">
      <text>
        <r>
          <rPr>
            <sz val="8"/>
            <color indexed="81"/>
            <rFont val="Tahoma"/>
            <family val="2"/>
          </rPr>
          <t>include name of site visited, items seen and issues discussed</t>
        </r>
      </text>
    </comment>
    <comment ref="B44" authorId="0" shapeId="0" xr:uid="{00000000-0006-0000-0500-000004000000}">
      <text>
        <r>
          <rPr>
            <sz val="8"/>
            <color indexed="81"/>
            <rFont val="Tahoma"/>
            <family val="2"/>
          </rPr>
          <t xml:space="preserve">Edit this section to name standard used, version of standard (e.g. draft number), date standard finalised. </t>
        </r>
      </text>
    </comment>
    <comment ref="B48" authorId="0" shapeId="0" xr:uid="{00000000-0006-0000-0500-000005000000}">
      <text>
        <r>
          <rPr>
            <sz val="8"/>
            <color indexed="81"/>
            <rFont val="Tahoma"/>
            <family val="2"/>
          </rPr>
          <t>Describe process of adaptation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Gus Hellier</author>
  </authors>
  <commentList>
    <comment ref="C118" authorId="0" shapeId="0" xr:uid="{00000000-0006-0000-0800-000001000000}">
      <text>
        <r>
          <rPr>
            <sz val="8"/>
            <color indexed="81"/>
            <rFont val="Tahoma"/>
            <family val="2"/>
          </rPr>
          <t xml:space="preserve">Include description of any HCVF. If HCVF not present describe basis upon which this conclusion is made (e.g. Consultation with biologists/social specialists/NI). </t>
        </r>
      </text>
    </comment>
    <comment ref="C123" authorId="0" shapeId="0" xr:uid="{00000000-0006-0000-0800-000002000000}">
      <text>
        <r>
          <rPr>
            <sz val="8"/>
            <color indexed="81"/>
            <rFont val="Tahoma"/>
            <family val="2"/>
          </rPr>
          <t>Include description of any Indigenous peoples issues. If no indigenous people present describe basis upon which this conclusion is made (e.g. Consultation with indigenous peoples representatives/social specialists/NI).</t>
        </r>
      </text>
    </comment>
    <comment ref="C128" authorId="0" shapeId="0" xr:uid="{00000000-0006-0000-0800-000003000000}">
      <text>
        <r>
          <rPr>
            <sz val="8"/>
            <color indexed="81"/>
            <rFont val="Tahoma"/>
            <family val="2"/>
          </rPr>
          <t>Describe monitoring carried out by forest managers, mechanism for feedback into management. Describe main findings.</t>
        </r>
      </text>
    </comment>
    <comment ref="C169" authorId="0" shapeId="0" xr:uid="{00000000-0006-0000-0800-000004000000}">
      <text>
        <r>
          <rPr>
            <sz val="8"/>
            <color indexed="81"/>
            <rFont val="Tahoma"/>
            <family val="2"/>
          </rPr>
          <t>describe physical identification</t>
        </r>
      </text>
    </comment>
    <comment ref="C182" authorId="0" shapeId="0" xr:uid="{00000000-0006-0000-0800-000005000000}">
      <text>
        <r>
          <rPr>
            <sz val="8"/>
            <color indexed="81"/>
            <rFont val="Tahoma"/>
            <family val="2"/>
          </rPr>
          <t>Describe any areas over which the forest manager has some control but which are excluded from the scope of certification. Give reasons for exclusion. Describe Chain of custody controls in place to prevent confusion or contamination.</t>
        </r>
      </text>
    </comment>
    <comment ref="C187" authorId="0" shapeId="0" xr:uid="{00000000-0006-0000-0800-000006000000}">
      <text>
        <r>
          <rPr>
            <sz val="8"/>
            <color indexed="81"/>
            <rFont val="Tahoma"/>
            <family val="2"/>
          </rPr>
          <t>Refer to maps available</t>
        </r>
      </text>
    </comment>
    <comment ref="C220" authorId="0" shapeId="0" xr:uid="{00000000-0006-0000-0800-000007000000}">
      <text>
        <r>
          <rPr>
            <sz val="8"/>
            <color indexed="81"/>
            <rFont val="Tahoma"/>
            <family val="2"/>
          </rPr>
          <t>Refer to maps available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Gus Hellier</author>
  </authors>
  <commentList>
    <comment ref="B24" authorId="0" shapeId="0" xr:uid="{00000000-0006-0000-0900-000001000000}">
      <text>
        <r>
          <rPr>
            <sz val="8"/>
            <color indexed="81"/>
            <rFont val="Tahoma"/>
            <family val="2"/>
          </rPr>
          <t>Name, 3 line description of key qualifications and experience</t>
        </r>
      </text>
    </comment>
    <comment ref="B51" authorId="0" shapeId="0" xr:uid="{00000000-0006-0000-0900-000002000000}">
      <text>
        <r>
          <rPr>
            <sz val="8"/>
            <color indexed="81"/>
            <rFont val="Tahoma"/>
            <family val="2"/>
          </rPr>
          <t>include name of site visited, items seen and issues discussed</t>
        </r>
      </text>
    </comment>
    <comment ref="B77" authorId="0" shapeId="0" xr:uid="{00000000-0006-0000-0900-000003000000}">
      <text>
        <r>
          <rPr>
            <sz val="8"/>
            <color indexed="81"/>
            <rFont val="Tahoma"/>
            <family val="2"/>
          </rPr>
          <t>Describe key risks, control systems, identification of certified products and point at which scope of COC ends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Gus Hellier</author>
  </authors>
  <commentList>
    <comment ref="B24" authorId="0" shapeId="0" xr:uid="{00000000-0006-0000-0A00-000001000000}">
      <text>
        <r>
          <rPr>
            <sz val="8"/>
            <color indexed="81"/>
            <rFont val="Tahoma"/>
            <family val="2"/>
          </rPr>
          <t>Name, 3 line description of key qualifications and experience</t>
        </r>
      </text>
    </comment>
    <comment ref="B51" authorId="0" shapeId="0" xr:uid="{00000000-0006-0000-0A00-000002000000}">
      <text>
        <r>
          <rPr>
            <sz val="8"/>
            <color indexed="81"/>
            <rFont val="Tahoma"/>
            <family val="2"/>
          </rPr>
          <t>include name of site visited, items seen and issues discussed</t>
        </r>
      </text>
    </comment>
    <comment ref="B77" authorId="0" shapeId="0" xr:uid="{00000000-0006-0000-0A00-000003000000}">
      <text>
        <r>
          <rPr>
            <sz val="8"/>
            <color indexed="81"/>
            <rFont val="Tahoma"/>
            <family val="2"/>
          </rPr>
          <t>Describe key risks, control systems, identification of certified products and point at which scope of COC ends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Gus Hellier</author>
  </authors>
  <commentList>
    <comment ref="B24" authorId="0" shapeId="0" xr:uid="{00000000-0006-0000-0B00-000001000000}">
      <text>
        <r>
          <rPr>
            <sz val="8"/>
            <color indexed="81"/>
            <rFont val="Tahoma"/>
            <family val="2"/>
          </rPr>
          <t>Name, 3 line description of key qualifications and experience</t>
        </r>
      </text>
    </comment>
    <comment ref="B51" authorId="0" shapeId="0" xr:uid="{00000000-0006-0000-0B00-000002000000}">
      <text>
        <r>
          <rPr>
            <sz val="8"/>
            <color indexed="81"/>
            <rFont val="Tahoma"/>
            <family val="2"/>
          </rPr>
          <t>include name of site visited, items seen and issues discussed</t>
        </r>
      </text>
    </comment>
    <comment ref="B77" authorId="0" shapeId="0" xr:uid="{00000000-0006-0000-0B00-000003000000}">
      <text>
        <r>
          <rPr>
            <sz val="8"/>
            <color indexed="81"/>
            <rFont val="Tahoma"/>
            <family val="2"/>
          </rPr>
          <t>Describe key risks, control systems, identification of certified products and point at which scope of COC ends</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Gus Hellier</author>
  </authors>
  <commentList>
    <comment ref="B24" authorId="0" shapeId="0" xr:uid="{00000000-0006-0000-0C00-000001000000}">
      <text>
        <r>
          <rPr>
            <sz val="8"/>
            <color indexed="81"/>
            <rFont val="Tahoma"/>
            <family val="2"/>
          </rPr>
          <t>Name, 3 line description of key qualifications and experience</t>
        </r>
      </text>
    </comment>
    <comment ref="B51" authorId="0" shapeId="0" xr:uid="{00000000-0006-0000-0C00-000002000000}">
      <text>
        <r>
          <rPr>
            <sz val="8"/>
            <color indexed="81"/>
            <rFont val="Tahoma"/>
            <family val="2"/>
          </rPr>
          <t>include name of site visited, items seen and issues discussed</t>
        </r>
      </text>
    </comment>
    <comment ref="B77" authorId="0" shapeId="0" xr:uid="{00000000-0006-0000-0C00-000003000000}">
      <text>
        <r>
          <rPr>
            <sz val="8"/>
            <color indexed="81"/>
            <rFont val="Tahoma"/>
            <family val="2"/>
          </rPr>
          <t>Describe key risks, control systems, identification of certified products and point at which scope of COC ends</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Kirsty Laing</author>
  </authors>
  <commentList>
    <comment ref="C397" authorId="0" shapeId="0" xr:uid="{415F5F0B-C873-4DC1-BF07-7AB80B4659FC}">
      <text>
        <r>
          <rPr>
            <sz val="12"/>
            <color indexed="81"/>
            <rFont val="Tahoma"/>
            <family val="2"/>
          </rPr>
          <t xml:space="preserve">
Indigenous Peoples’* rights (i.e. Aboriginal and treaty rights) as per Section 35 (1) of the Constitution Act, 1982) are considered collective rights* in that the rights belong to a group and not to an individual. As per the Constitution Act, 1982, “Aboriginal peoples” include First Nations, Métis and Inuit peoples.
In addition to these collective rights*, the UN Declaration on the Rights of Indigenous Peoples (UNDRIP) and ILO 169 include the protection of basic human rights (i.e. individual rights) of Indigenous Peoples*. Individual rights, held by affected stakeholders* in this Standard who are also members of an Indigenous community, are addressed in Principle 1 (Criterion1.6) and Principle 7 (Criterion 7.6), and are not subject to the requirements of Free, Prior and Informed Consent* (FPIC*) and other national and international human rights instruments (e.g. Canadian Charter of Rights and Freedoms).
The right to FPIC* is a collective right* held by Indigenous Peoples* and recognized in international law. While FSC Canada has provided guidance on developing processes to uphold* this right, it is preferable that The Organization* remains open to discussing the definition, scope and nature of such a process with the rights holders.
The principle of good faith* and the acceptance of a shared responsibility for meaningful consultation and accommodation is fundamental to the implementation of a FPIC* process. To ensure there is broad support for the implementation of a FPIC* process, initial and on- going engagement* with Indigenous Peoples* may also include governments and other stakeholders* with whom the affected Indigenous Peoples* have a fiduciary relationship.
The intent of Principle 3 is to ensure that all management activities*, including the building of relationships between The Organization* and Indigenous Peoples*, are conducted for the benefit of the entire community. Economic and social benefits gained by a private enterprise from forest management opportunities offered by The Organization* are addressed in Principle 5. In circumstances where Indigenous Peoples* express concern or an interest in management activities* not directly related to legal* or customary rights* of Indigenous Peoples*, The Organization* may address them through the requirements of Principle 4 – Community Relations.
Customary rights*: This term is defined in the Glossary. Canadian law has recognized certain customary practices and laws that may be unique to specific Indigenous Peoples* or a shared custom across many groups. In the context of FSC certification, these practices constitute customary rights*. Governments have recognized traditional forms of land governance through legally binding agreements* such as government-to-government consultation agreements and agreements related to modern day treaty negotiation. Such agreements may provide examples of customary rights* pertinent to the forestry context (refer to the Preamble for additional context).
The right to Free, Prior and Informed Consent*: The right to FPIC* is a key principle of international human rights law. It is intended to protect the legal* and customary rights* of Indigenous Peoples* and prevent further destruction and alienation from lands, territories* and resources upon which their cultures, livelihoods and lives depend. In the context of the
FSC Standard, the right to FPIC* is attributed to identified affected rights holders as per
Indicator 3.1.4. The rights that may be addressed through a FPIC* process in 3.2.4 are those rights that may be impacted by management activities* as identified in Indicator 3.1.4.
Disputes*: This term is defined in the Glossary. Complaints* and disputes* regarding the legality of the forestry operation (e.g. forest tenure* allocation or management regulations) are addressed in Criterion 1.6. Dispute resolution processes that are specific to negotiated agreements between The Organization* and affected Indigenous Peoples*, but may not be publicly available*, are addressed in Indicators 3.2.4 and 3.3.3. If complaints* or disputes* registered by affected Indigenous Peoples*, related to the impact of the forest management activities*, are not addressed in Criterion 1.6 and in Principle 3, they could be addressed in Criterion 4.6.
Culturally appropriate* engagement*: These terms are defined in the Glossary and further explained in Annex F. The Organization* may wish to further clarify what this means in their own context (e.g. private land, small landholders, community forests*). For example, engagement* is not limited to stakeholders* or Indigenous Peoples*, but may also include government officials with responsibilities related to management activities*. The purpose of the engagement* is to ensure all relevant information is collected to fulfil the requirements of management planning and the Standard.
Private Lands: Canadian courts and legislation recognize that legal* and customary rights* (specifically use rights*) and private property rights (i.e. right of ownership) may co-exist. This Standard does not abrogate or derogate from the right to property. The legal rights* and customary rights* addressed in Principle 3 are based on the pre-settlement conditions of the region (i.e. prior to the granting of land) and must be identified on a case-by-case basis, preferably through culturally appropriate* engagement* and relationship building. The mechanisms (i.e. type of agreements) used to uphold* these rights on private lands may differ from public lands. There is an evolving legal* framework related to Aboriginal and treaty rights and private lands in Canada. FSC Canada will monitor and adapt the FPIC Guidance or provide normative* direction when/if necessary.
FPIC Guidance: For more information on the nature and scope of Indigenous Peoples* rights, including the right to Free, Prior and Informed Consent*, refer to FSC Canada Free, Prior and Informed Consent (FPIC) Guidance.</t>
        </r>
        <r>
          <rPr>
            <sz val="9"/>
            <color indexed="81"/>
            <rFont val="Tahoma"/>
            <family val="2"/>
          </rPr>
          <t xml:space="preserve">
</t>
        </r>
      </text>
    </comment>
    <comment ref="C466" authorId="0" shapeId="0" xr:uid="{8AFA1ABC-2118-4210-A591-F5A59C3FF52F}">
      <text>
        <r>
          <rPr>
            <sz val="11"/>
            <color indexed="81"/>
            <rFont val="Tahoma"/>
            <family val="2"/>
          </rPr>
          <t>The goal and objective* of a culturally appropriate* engagement* process between The Organization* and affected Indigenous Peoples* is to obtain Free, Prior and Informed Consent* for management activities* proposed within the Management Unit* that may adversely impact their legal* and customary rights*, as identified in Indicator 3.1.4, to resources, lands and territories*. The strategies and actions required by all parties to these processes will vary. The trust and confidence required to build and maintain a relationship that supports such a decision may require significant effort over a long period of time on the part of The Organization* and affected Indigenous Peoples*.</t>
        </r>
        <r>
          <rPr>
            <b/>
            <sz val="11"/>
            <color indexed="81"/>
            <rFont val="Tahoma"/>
            <family val="2"/>
          </rPr>
          <t xml:space="preserve">
The right to Free, Prior and Informed Consent*: Refer to the Intent Box for Principle 3 above.
</t>
        </r>
        <r>
          <rPr>
            <sz val="11"/>
            <color indexed="81"/>
            <rFont val="Tahoma"/>
            <family val="2"/>
          </rPr>
          <t>It is possible that while a process is in place to obtain Free, Prior and Informed Consent*, a formal agreement may not be reached at the time of audit. It is also possible that, for reasons outside the sphere of influence* of The Organization*, there may be a lack of response or cooperation from affected Indigenous Peoples*, and therefore no documented support for either the process or management activities*.
However, the intent to obtain Free, Prior and Informed Consent* can be demonstrated through other means. Some examples include through policy and procedures, work plans, and records of communication (or attempted communication) with Indigenous Peoples* when an agreed-upon FPIC* process is not in place. Communication and support from government agencies with fiduciary and legal* obligations to Indigenous Peoples* may also be helpful to demonstrating best efforts*, particularly when efforts by The Organization* to engage* Indigenous Peoples* have been unsuccessful.</t>
        </r>
        <r>
          <rPr>
            <b/>
            <sz val="11"/>
            <color indexed="81"/>
            <rFont val="Tahoma"/>
            <family val="2"/>
          </rPr>
          <t xml:space="preserve">
Scale of rights:</t>
        </r>
        <r>
          <rPr>
            <sz val="11"/>
            <color indexed="81"/>
            <rFont val="Tahoma"/>
            <family val="2"/>
          </rPr>
          <t xml:space="preserve"> While Indicator 3.1.4 and Criterion 3.5 call for the identification and protection of Indigenous Peoples* rights at an operational and site-specific level, the application of rights, including cumulative impacts, may also apply across the Management Unit*. In this case, rights would be addressed at the strategic planning level, as described in 3.2.1.</t>
        </r>
        <r>
          <rPr>
            <b/>
            <sz val="11"/>
            <color indexed="81"/>
            <rFont val="Tahoma"/>
            <family val="2"/>
          </rPr>
          <t xml:space="preserve">
Good faith*: Good faith* is defined in the Glossary. It is a term used in ILO Conventions and recognized as an auditable </t>
        </r>
        <r>
          <rPr>
            <sz val="11"/>
            <color indexed="81"/>
            <rFont val="Tahoma"/>
            <family val="2"/>
          </rPr>
          <t>element. The principle of good faith* implies that the parties make every effort to reach an agreement, conduct genuine and constructive negotiations,
avoid delays in negotiations, respect concluded agreements, and give sufficient time to discuss and settle disputes*. Additional information is provided in the FSC Canada Free, Prior and Informed Consent (FPIC) Guidance document.
Recognizing that Indigenous Peoples* may not want to grant Free Prior and Informed Consent* and/or delegate control for their own reasons, Indigenous Peoples* may choose to offer their support for management activities* in a different way of their choosing (refer to Indicators 3.3.1 and 3.3.2).</t>
        </r>
        <r>
          <rPr>
            <b/>
            <sz val="11"/>
            <color indexed="81"/>
            <rFont val="Tahoma"/>
            <family val="2"/>
          </rPr>
          <t xml:space="preserve">
Private Land: </t>
        </r>
        <r>
          <rPr>
            <sz val="11"/>
            <color indexed="81"/>
            <rFont val="Tahoma"/>
            <family val="2"/>
          </rPr>
          <t>There is an expectation that the approach to obtaining Free, Prior and Informed Consent* on private lands will be different. This may include:
• a lengthier process of engagement* to reach agreement, especially if rights holders have been excluded from the forest* land for a long time;
• engagement* with individual rights holders (i.e. customary rights*) who claim and express an interest in accessing private property to carrying out their legal* and customary rights* and responsibilities (e.g. collection of birch bark, medicinal plants, hunting or social gathering); and
• the development of a shared understanding of best practices to mutually recognize and respect each party’s rights to property (e.g. securing permission to enter private property through agreement.)</t>
        </r>
        <r>
          <rPr>
            <b/>
            <sz val="11"/>
            <color indexed="81"/>
            <rFont val="Tahoma"/>
            <family val="2"/>
          </rPr>
          <t xml:space="preserve">
</t>
        </r>
        <r>
          <rPr>
            <b/>
            <sz val="9"/>
            <color indexed="81"/>
            <rFont val="Tahoma"/>
            <family val="2"/>
          </rPr>
          <t xml:space="preserve">
</t>
        </r>
      </text>
    </comment>
    <comment ref="C561" authorId="0" shapeId="0" xr:uid="{E03486ED-5DD1-4715-A459-A207072489B6}">
      <text>
        <r>
          <rPr>
            <b/>
            <sz val="11"/>
            <color indexed="81"/>
            <rFont val="Tahoma"/>
            <family val="2"/>
          </rPr>
          <t>Local Community* vs. Indigenous Peoples*:</t>
        </r>
        <r>
          <rPr>
            <sz val="11"/>
            <color indexed="81"/>
            <rFont val="Tahoma"/>
            <family val="2"/>
          </rPr>
          <t xml:space="preserve">
In this Standard, a local community* refers to a non-indigenous group of people. A local community* and an Indigenous community (referred to in this Standard as Indigenous Peoples*) may occupy overlapping areas within a Management Unit*.
In general, Principle 4 addresses requirements regarding local communities* unless the Indicator* specifies Indigenous Peoples*. The inclusion of Indigenous Peoples* in Criteria 4.3, 4.4, 4.5 and 4.6 is based on the decision by FSC Canada to separate rights-based negotiations and processes from business related negotiations and agreements. Furthermore, the topics covered by these Criteria* are not implicitly included within the agreement requirements in Principle 3. However, it should be noted that Indigenous Peoples* and The Organization* may choose to address these topics such as opportunities for employment, training, economic development or impact mitigation through agreements and processes established in Principle 3.
</t>
        </r>
        <r>
          <rPr>
            <b/>
            <sz val="11"/>
            <color indexed="81"/>
            <rFont val="Tahoma"/>
            <family val="2"/>
          </rPr>
          <t>Local Community* vs. Affected Stakeholders*:</t>
        </r>
        <r>
          <rPr>
            <sz val="11"/>
            <color indexed="81"/>
            <rFont val="Tahoma"/>
            <family val="2"/>
          </rPr>
          <t xml:space="preserve">
Local communities* are included in the definition of affected stakeholder* therefore most requirements applicable to affected stakeholders* will apply to local communities*.
However, additional consideration for local communities* is identified throughout this Principle*, such as those related to employment and training opportunities, social and economic development, avoidance and mitigation of negative impacts, as well as a specific dispute resolution process.
</t>
        </r>
        <r>
          <rPr>
            <b/>
            <sz val="11"/>
            <color indexed="81"/>
            <rFont val="Tahoma"/>
            <family val="2"/>
          </rPr>
          <t>Rights and other Concerns Related to Stakeholders* &amp; Individuals:</t>
        </r>
        <r>
          <rPr>
            <sz val="11"/>
            <color indexed="81"/>
            <rFont val="Tahoma"/>
            <family val="2"/>
          </rPr>
          <t xml:space="preserve">
Stakeholders* (if not a local community*) and individual rights and concerns are not addressed in Principle 4. Instead, all legal* or customary rights* pertaining to affected stakeholders* or individuals are addressed in Principle 1. Other affected stakeholders*, interested stakeholders* and individuals’ concerns are addressed in Criterion 7.6.
</t>
        </r>
        <r>
          <rPr>
            <b/>
            <sz val="11"/>
            <color indexed="81"/>
            <rFont val="Tahoma"/>
            <family val="2"/>
          </rPr>
          <t>Applicability of Local Community* Rights and Traditional Knowledge* in the Standard:</t>
        </r>
        <r>
          <rPr>
            <sz val="11"/>
            <color indexed="81"/>
            <rFont val="Tahoma"/>
            <family val="2"/>
          </rPr>
          <t xml:space="preserve">
In the Canadian context of forest management and related activities, local communities* have legal* rights related to general human rights and access to public land. There are few known instances where local communities* have legal* collective rights* related to management activities* on public land. However, as a group who inhabit a specific area, it is necessary to maintain the resources they utilize as well as their quality of life.
In Canada, customary rights* (or customary laws*) have been identified for:
1) communities established before colonization; and
2) communities who developed their own customs, practices, traditions and recognizable group identities separate from their First Nation, Inuit and European ancestors (e.g. Métis). (https://www.aadnc-aandc.gc.ca/eng/1100100014419/1100100014420)
No customary rights* have been established for non-Indigenous local communities*. However, the evolutionary nature of legal frameworks could potentially result in a Canadian local community* gaining customary rights* status for long-held practices. The intent of the Indicators* related to customary rights* in this Principle* is to make them applicable only once a local community* has established such customary rights*.</t>
        </r>
        <r>
          <rPr>
            <sz val="9"/>
            <color indexed="81"/>
            <rFont val="Tahoma"/>
            <family val="2"/>
          </rPr>
          <t xml:space="preserve">
</t>
        </r>
      </text>
    </comment>
    <comment ref="C727" authorId="0" shapeId="0" xr:uid="{F27E7A38-C07D-4429-A96D-86B31436DD72}">
      <text>
        <r>
          <rPr>
            <sz val="11"/>
            <color indexed="81"/>
            <rFont val="Tahoma"/>
            <family val="2"/>
          </rPr>
          <t>The Organization* is expected to make reasonable* attempts to identify the range of products and benefits available in the Management Unit*. The Organization* is expected to diversify the production of benefits and services from the Management Unit* as much as their tenure* rights permit. For commercial operations, a diversification of commercial opportunities is expected to increase adaptability to market fluctuations and thereby increase the likelihood of long-term economic viability* of The Organization*. In addition, diversification provides the basis for contributing to a diversified and more stable local economy.
This Criterion does not require that products and services are harvested, developed or marketed by The Organization* itself. However, it is expected that The Organization* provides opportunities to interested local entrepreneurs and individuals to develop, process and market products and services derived from the Management Unit*, to retrieve products and services from the Management Unit*, or to utilize the benefits and products from the Management Unit*, if required.
The Organization* is not required to provide opportunities or pursue activities that would prevent it from achieving its own management objectives* or conformance with the Principles* and Criteria*. Examples of how The Organization* can provide such opportunities may include permitting local people and enterprises to conduct the following activities:
• Harvesting of non-timber forest products*,
• recreational or (eco-) tourism activities within the Management Unit*,
• collection of dead wood for local processing.
The Organization* may only permit activities if they are within the limit of The Organization’s* tenure* rights. Otherwise, it is reasonable that The Organization* works within its sphere of influence*, where appropriate.
This Criterion* recognizes that the extent of possible diversification depends on the specific situation (e.g. existing range of resources, ecosystem services* available and opportunity costs) of the Management Unit*.
This Criterion* also recognizes that continual diversification is not required. Not all potentially marketable* products from a Management Unit* are always saleable, or command a consistent price. Furthermore, benefits produced by the Management Unit* may not be of direct commercial or economic benefit but they may be of indirect benefit to the local economy.
The development of ecosystem services* remains optional in this FSC standard. If The Organization* wants to make promotional claims regarding ecosystem services*, conformance to FSC International procedure FSC-PRO-30-006 on “Ecosystem Services Procedure: Impact Demonstration and Market Tools” will need to be demonstrated.</t>
        </r>
        <r>
          <rPr>
            <b/>
            <sz val="9"/>
            <color indexed="81"/>
            <rFont val="Tahoma"/>
            <family val="2"/>
          </rPr>
          <t xml:space="preserve">
</t>
        </r>
        <r>
          <rPr>
            <sz val="9"/>
            <color indexed="81"/>
            <rFont val="Tahoma"/>
            <family val="2"/>
          </rPr>
          <t xml:space="preserve">
</t>
        </r>
      </text>
    </comment>
    <comment ref="C1002" authorId="0" shapeId="0" xr:uid="{20EE4641-B0F6-4CCA-BB52-8B670CDA9B64}">
      <text>
        <r>
          <rPr>
            <b/>
            <sz val="12"/>
            <color indexed="81"/>
            <rFont val="Tahoma"/>
            <family val="2"/>
          </rPr>
          <t>35% Benchmark for Disturbed Area</t>
        </r>
        <r>
          <rPr>
            <sz val="12"/>
            <color indexed="81"/>
            <rFont val="Tahoma"/>
            <family val="2"/>
          </rPr>
          <t xml:space="preserve">
Approach 6.4.5b uses a disturbance level of 35% as the high-risk* threshold in Table 6.4.5 Requirements  for the management  of caribou habitat*. The threshold is not intended to serve as a target level of disturbance, but as a level beyond which significant measures are necessary to address the state of habitat* on caribou ranges*. However, 35% is not a ‘tipping point’ beyond which caribou population will switch from sustainable to unsustainable.
Rather, this management threshold, prescribed by Canada’s Federal Recovery Strategy for the boreal population of woodland caribou, is a point along a continuum of risk* for boreal caribou that carries with it some uncertainty. Specifically, the Federal Recovery Strategy notes that, “This recovery strategy identifies 65% undisturbed habitat in a range as the disturbance management threshold, which provides a measurable probability (60%) for a local population to be self-sustaining. This threshold is considered a minimum threshold because at 65% undisturbed habitat there remains a significant risk* (40%) that local populations will not be self-sustaining."
The significance of the 35% benchmark is also recognized in the Range Plan Guidance for Woodland Caribou which states, “A demonstration of how at least 65% undisturbed habitat in the range will be achieved or maintained over time on the landscape is essential to the range plan.” This is recognized in the structure of Table 6.4.5 and several of its requirements.
2 As described in the intent box for Approach 6.4.5b below, requirements associated with the population status of decreasing or unknown also apply to circumstances in which the population is stable or increasing due to extraordinary human intervention.
 </t>
        </r>
        <r>
          <rPr>
            <b/>
            <sz val="12"/>
            <color indexed="81"/>
            <rFont val="Tahoma"/>
            <family val="2"/>
          </rPr>
          <t xml:space="preserve">
Spatial Aspects</t>
        </r>
        <r>
          <rPr>
            <sz val="12"/>
            <color indexed="81"/>
            <rFont val="Tahoma"/>
            <family val="2"/>
          </rPr>
          <t xml:space="preserve">
Some Management Units* may include areas both within and outside caribou ranges*. For this Approach, the management requirements identified in Table 6.4.5 are to be assessed based only on the area of the Forest Management Unit* within caribou ranges*.
If a Management Unit* extends into more than one caribou range*, this Approach’s requirements based on the level of disturbance within the Management Unit* are to be addressed separately for the distinct portions of the Forest Management Unit* in each caribou range*.
Figures 1 to 3 in Annex G provide examples of the Approach’s requirements in different
situations.
</t>
        </r>
        <r>
          <rPr>
            <b/>
            <sz val="12"/>
            <color indexed="81"/>
            <rFont val="Tahoma"/>
            <family val="2"/>
          </rPr>
          <t>The Importance of Population Information</t>
        </r>
        <r>
          <rPr>
            <sz val="12"/>
            <color indexed="81"/>
            <rFont val="Tahoma"/>
            <family val="2"/>
          </rPr>
          <t xml:space="preserve">
The framework in Table 6.4.5 is based on cumulative disturbance* and caribou population status in caribou ranges*. The conventional means of evaluating caribou population status is through the use of data on demographic trends, such as population growth rate, calf recruitment, and female survival. Table 6.4.5 recognizes this by specifically identifying management requirements associated with the status of populations within caribou ranges*.
There may be circumstances in which a caribou population is stable or increasing due to, or with the assistance of, extraordinary human intervention, such as predator control or fencing of large areas. Based on the weight of evidence, if a population is believed to be stable or increasing only because of such measures, the requirements associated with the population status of “decreasing or unknown” should be used as a basis for evaluation of conformance with the requirements of Table 6.4.5.
</t>
        </r>
        <r>
          <rPr>
            <b/>
            <sz val="12"/>
            <color indexed="81"/>
            <rFont val="Tahoma"/>
            <family val="2"/>
          </rPr>
          <t>Table 6.4.5 – Requirement 4</t>
        </r>
        <r>
          <rPr>
            <sz val="12"/>
            <color indexed="81"/>
            <rFont val="Tahoma"/>
            <family val="2"/>
          </rPr>
          <t xml:space="preserve">
Requirement 4 involves an assessment of the state of caribou habitat* within the Management Unit*as of January 1, 2018 (using the most up-to-date data for disturbance available). The Organization* may either compile information, or access already-existing spatial information, on the extent of disturbance in the Management Unit* so that the requirement to set aside at least 50% of the undisturbed area for at least 30-50 years can be addressed.
The requirement states that ECCC (2016) is to be used as a basis for identifying and managing undisturbed habitat* to be set aside. Refer to Section 5 (“Managing the 65% Undisturbed Habitat*”) of ECCC (2016) for important considerations related to this direction.
</t>
        </r>
        <r>
          <rPr>
            <b/>
            <sz val="12"/>
            <color indexed="81"/>
            <rFont val="Tahoma"/>
            <family val="2"/>
          </rPr>
          <t>Habitat* Restoration*</t>
        </r>
        <r>
          <rPr>
            <sz val="12"/>
            <color indexed="81"/>
            <rFont val="Tahoma"/>
            <family val="2"/>
          </rPr>
          <t xml:space="preserve">
As it is used in Table 6.4.5 Requirements for the management of Caribou Habitat, habitat* restoration* is the process of returning habitat* to a condition suitable for use by caribou and/or a state comparable to its condition prior to disturbance, in the context of the overall caribou range* condition. The ultimate intent of habitat* restoration* is the recovery and persistence of caribou populations.
</t>
        </r>
        <r>
          <rPr>
            <b/>
            <sz val="12"/>
            <color indexed="81"/>
            <rFont val="Tahoma"/>
            <family val="2"/>
          </rPr>
          <t>Approach 6.4.5b, Requirement 1 – Measures of cumulative disturbance*</t>
        </r>
        <r>
          <rPr>
            <sz val="12"/>
            <color indexed="81"/>
            <rFont val="Tahoma"/>
            <family val="2"/>
          </rPr>
          <t xml:space="preserve">
This requirement identifies that approaches other than those used by Environment Canada may be used in quantifying cumulative disturbance*. This refers to the increasingly standard practice by provinces and territories to use provincial/territorial datasets to quantify disturbance, rather than the national disturbance layer in Environment Canada (2012).
</t>
        </r>
        <r>
          <rPr>
            <b/>
            <sz val="12"/>
            <color indexed="81"/>
            <rFont val="Tahoma"/>
            <family val="2"/>
          </rPr>
          <t>Approach 6.4.5b, Requirement 2 – Best efforts* to keep projected levels of disturbance below 35%</t>
        </r>
        <r>
          <rPr>
            <sz val="12"/>
            <color indexed="81"/>
            <rFont val="Tahoma"/>
            <family val="2"/>
          </rPr>
          <t xml:space="preserve">
In the boreal forests, large natural disturbances, such as fire or windthrow, may significantly affect levels of cumulative disturbance* in Management Units* and caribou ranges* and add to overall risk* to caribou persistence in a caribou range*. Large disturbances outside the Management Unit* may affect the level of cumulative disturbance* in the caribou range* in which the Management Unit* exists.</t>
        </r>
        <r>
          <rPr>
            <b/>
            <sz val="9"/>
            <color indexed="81"/>
            <rFont val="Tahoma"/>
            <family val="2"/>
          </rPr>
          <t xml:space="preserve">
</t>
        </r>
        <r>
          <rPr>
            <sz val="9"/>
            <color indexed="81"/>
            <rFont val="Tahoma"/>
            <family val="2"/>
          </rPr>
          <t xml:space="preserve">
</t>
        </r>
      </text>
    </comment>
    <comment ref="C1040" authorId="0" shapeId="0" xr:uid="{F9D2DEC4-50E8-47E5-A9A7-8D03AB74EAD5}">
      <text>
        <r>
          <rPr>
            <b/>
            <sz val="11"/>
            <color indexed="81"/>
            <rFont val="Tahoma"/>
            <family val="2"/>
          </rPr>
          <t>Overview</t>
        </r>
        <r>
          <rPr>
            <sz val="11"/>
            <color indexed="81"/>
            <rFont val="Tahoma"/>
            <family val="2"/>
          </rPr>
          <t xml:space="preserve">
This Criterion* addresses effort to add to the Conservation Area Network* in the Management Unit* by filling gaps in the existing network with new designated conservation lands* and secondary conservation lands*. The role of The Organization*, as expressed through this
Criterion’s* Indicators* is to lay the groundwork for working towards and achieving a vision for the Conservation Areas Network*.
</t>
        </r>
        <r>
          <rPr>
            <b/>
            <sz val="11"/>
            <color indexed="81"/>
            <rFont val="Tahoma"/>
            <family val="2"/>
          </rPr>
          <t>Terminology</t>
        </r>
        <r>
          <rPr>
            <sz val="11"/>
            <color indexed="81"/>
            <rFont val="Tahoma"/>
            <family val="2"/>
          </rPr>
          <t xml:space="preserve">
A Conservation Areas Network* is comprised of those portions of Management Unit* and adjacent area of ecological influence* for which conservation* is the primary, and in some circumstances, exclusive objective*. On public forests, the Conservation Areas Network* is the sum of protected areas* and designated conservation lands*. On private forests, the Conservation Areas Network* also includes secondary conservation lands*.
Protected areas* are lands protected by legislation, regulation, or government land-use policy. Provincial parks are an example of these lands. Designated conservation lands* are to be managed through the exclusion of forest management activities* in recognition of their ecological and/or cultural values. Forest management is permitted on secondary conservation lands* provided that it maintains the ecological and cultural qualities that are the basis of the lands’ designation.
Refer to the Glossary for complete definitions of terms used in this Criterion*.
</t>
        </r>
        <r>
          <rPr>
            <b/>
            <sz val="11"/>
            <color indexed="81"/>
            <rFont val="Tahoma"/>
            <family val="2"/>
          </rPr>
          <t>Objectives* - Public Forests</t>
        </r>
        <r>
          <rPr>
            <sz val="11"/>
            <color indexed="81"/>
            <rFont val="Tahoma"/>
            <family val="2"/>
          </rPr>
          <t xml:space="preserve">
On public forests, a long-term* objective* of designated conservation lands * is to transition to legal* protected status (i.e. protected areas*). However, it is recognized that the ultimate decision to move those designated conservation lands* to protected status belongs to governments, not The Organization*. Creation of protected areas* is usually the product of broad government initiatives that often include engagement* with stakeholders*, communities, and with Indigenous Peoples*. Lack of immediate increases in the regulated protected area network (i.e. within the period of validity of a certificate) should be viewed in the context of the complexity of the processes involved and the challenges inherent in balancing ecological, social, economic and social interests. It does not necessarily imply failure to meet this Criterion’s* Indicators*.
The process of attempting to move designated conservation lands* within the traditional territories of Indigenous Peoples* to legal* protected status can only proceed based on their Free, Prior and Informed Consent*.
Designated conservation lands* are expected to be permanently protected whether or not they are successful in transitioning to legally protected status. In other words, in the indefinite time between identification of designated conservation lands* and their movement to official legally protected status, the lands are to be exempted from forest management activities*, except in relatively rare circumstances (described in Indicator 6.5.9).
</t>
        </r>
        <r>
          <rPr>
            <b/>
            <sz val="11"/>
            <color indexed="81"/>
            <rFont val="Tahoma"/>
            <family val="2"/>
          </rPr>
          <t>Objectives* - Private Forests</t>
        </r>
        <r>
          <rPr>
            <sz val="11"/>
            <color indexed="81"/>
            <rFont val="Tahoma"/>
            <family val="2"/>
          </rPr>
          <t xml:space="preserve">
Privately owned forests are expected to contribute to the Conservation Areas Network* through the identification and creation of designated conservation lands* and secondary conservation lands*. However, private landowners are not expected to attempt to move designated conservation lands* or secondary conservation lands* to legislated status on their lands.
Relationship with Principle 9</t>
        </r>
        <r>
          <rPr>
            <b/>
            <sz val="11"/>
            <color indexed="81"/>
            <rFont val="Tahoma"/>
            <family val="2"/>
          </rPr>
          <t xml:space="preserve">
</t>
        </r>
        <r>
          <rPr>
            <sz val="11"/>
            <color indexed="81"/>
            <rFont val="Tahoma"/>
            <family val="2"/>
          </rPr>
          <t>This Criterion* focuses on identification of lands that serve to fill gaps in the Conservation Areas Network* for which protection* through the exclusion or limitation of forest management activities* should be a priority. Therefore, there is overlap between the mandate of this Criterion* and the role of High Conservation Values (HCVs)*, identified in Principle 9. As described in the HCV Common Guidance3, and consistent with the HCV Framework provided in this Standard (Annex D), HCVs* can include areas that require total protection*, and areas that can be used to produce forest products if management is consistent with maintaining or enhancing HCVs*. Therefore, some areas identified as HCVs* can also be designated conservation lands* and secondary conservation lands*, and others, while still playing important roles in management activities* and conservation*, may not be. The identification of designated conservation lands* and secondary conservation lands* does not in any way detract from the importance of HCVs* in which some forest management activities* may still occur.</t>
        </r>
        <r>
          <rPr>
            <b/>
            <sz val="9"/>
            <color indexed="81"/>
            <rFont val="Tahoma"/>
            <family val="2"/>
          </rPr>
          <t xml:space="preserve">
</t>
        </r>
        <r>
          <rPr>
            <sz val="9"/>
            <color indexed="81"/>
            <rFont val="Tahoma"/>
            <family val="2"/>
          </rPr>
          <t xml:space="preserve">
</t>
        </r>
      </text>
    </comment>
    <comment ref="C1456" authorId="0" shapeId="0" xr:uid="{708C9558-41C0-4BE1-A355-E72AB66ADA1A}">
      <text>
        <r>
          <rPr>
            <sz val="12"/>
            <color indexed="81"/>
            <rFont val="Tahoma"/>
            <family val="2"/>
          </rPr>
          <t>The main objective* of monitoring is to allow The Organization* to implement adaptive management*. This objective* also determines the intensity*, frequency, scheme, schedules and procedures for monitoring. There is flexibility regarding all these factors, as long as the monitoring enables adaptive management*. Monitoring should be consistent and replicable over time, suitable for quantifying significant social, economic and environmental changes over time, and suitable for identifying risks* and unacceptable impacts.
The overall setup of the monitoring system also depends on the scale, intensity and risk* of management activities*. Some monitoring variables deal with issues with high levels of risk*. Examples include variables for which there is a high risk* of not achieving targets, or management activities* that could cause negative social, economic or environmental impacts. Risk* is also high when knowledge of the likelihood of negative impacts is weak. Such variables need to receive priority in monitoring systems.
• Criterion 8.1 addresses requirements to monitor the implementation of the
management plan*.
• Criterion 8.2 addresses requirements to monitor and evaluate the significant environmental (8.2.1) and social and economic (8.2.2) impacts of management activities*, as well as changes in the environmental condition (8.2.3) of the Management Unit*.
• Criterion 8.3 deals with the analysis of the results of monitoring and evaluation for feedback into the periodic revision of the management plan*, as required by Criterion 7.4. The objective* is to ensure lesson-learning and continuous improvement in the quality of management, consistent with the adaptive management* approach described in Principle 7. Monitoring results should be used in decision-making at an early stage in the planning process for the next management plan*.
In all provinces, some aspects of forest monitoring are the responsibility of the provincial government. Some of the monitoring responsibilities identified in this Principle* may be carried out by provincial governments through existing programs. It is not the intent of this Principle* that The Organization* should duplicate established regulatory monitoring practices. Even though the wording used to articulate the Indicators* in Criterion 8.2 is directed toward The Organization*, The Organization* may rely on other agencies where those agencies have responsibility for relevant monitoring. Furthermore, it is recognized that provincial governments and forest stakeholders* can influence or constrain The Organization’s* ability to independently meet FSC monitoring requirements. It is intended that there is cooperation between agencies so that The Organization* can demonstrate progress in achieving management plan* objectives* through sufficient forest monitoring.
Principle 7 requires forest management to adhere to the principles of adaptive
management*. An important component of adaptive management* is the monitoring regime. The concept of adaptive management* is carried forward to this Principle* and the monitoring should be designed to explicitly evaluate the effect of management on resources and values.</t>
        </r>
        <r>
          <rPr>
            <b/>
            <sz val="9"/>
            <color indexed="81"/>
            <rFont val="Tahoma"/>
            <family val="2"/>
          </rPr>
          <t xml:space="preserve">
</t>
        </r>
        <r>
          <rPr>
            <sz val="9"/>
            <color indexed="81"/>
            <rFont val="Tahoma"/>
            <family val="2"/>
          </rPr>
          <t xml:space="preserve">
</t>
        </r>
      </text>
    </comment>
    <comment ref="C1547" authorId="0" shapeId="0" xr:uid="{58631B99-0BF7-4F6C-AB9A-9F39C2F9248F}">
      <text>
        <r>
          <rPr>
            <sz val="12"/>
            <color indexed="81"/>
            <rFont val="Tahoma"/>
            <family val="2"/>
          </rPr>
          <t xml:space="preserve">Refer to Annex D: HCV* Framework for direction on appropriate interpretation and implementation of HCV* categories.
</t>
        </r>
        <r>
          <rPr>
            <b/>
            <sz val="12"/>
            <color indexed="81"/>
            <rFont val="Tahoma"/>
            <family val="2"/>
          </rPr>
          <t>Common Guidance</t>
        </r>
        <r>
          <rPr>
            <sz val="12"/>
            <color indexed="81"/>
            <rFont val="Tahoma"/>
            <family val="2"/>
          </rPr>
          <t xml:space="preserve">
HCV* assessors, resource managers* and auditors should refer to the Common Guidance for the Management and Monitoring of High Conservation Values (Brown and Senior 2014) or relevant reference material provided by FSC for advice regarding implementation of the Indicators* addressed in this Principle*.
</t>
        </r>
        <r>
          <rPr>
            <b/>
            <sz val="12"/>
            <color indexed="81"/>
            <rFont val="Tahoma"/>
            <family val="2"/>
          </rPr>
          <t>HCVs* and HCV Areas*</t>
        </r>
        <r>
          <rPr>
            <sz val="12"/>
            <color indexed="81"/>
            <rFont val="Tahoma"/>
            <family val="2"/>
          </rPr>
          <t xml:space="preserve">
Many Indicators* in this Principle* refer to both HCVs* and HCV areas*. There is overlap in the terms, but the distinction between them is important. HCVs* are the values themselves as they are identified below; HCV areas* are the physical areas that are needed for the existence of identified HCVs*. For example, an endangered bog-dwelling orchid may be a HCV*, but the bog in which the orchid exists is a HCV area*.
</t>
        </r>
        <r>
          <rPr>
            <b/>
            <sz val="12"/>
            <color indexed="81"/>
            <rFont val="Tahoma"/>
            <family val="2"/>
          </rPr>
          <t>Best Available Information* and Principle 3</t>
        </r>
        <r>
          <rPr>
            <sz val="12"/>
            <color indexed="81"/>
            <rFont val="Tahoma"/>
            <family val="2"/>
          </rPr>
          <t xml:space="preserve">
As with other Principles* in this Standard, several Indicators* in Principle 9 require that best available information* be used to provide a baseline for management activities* or as a basis for analyses in subsequent Indicators*. The Organization* is expected to implement these requirements in consideration of a FPIC* process, as described in Principle 3 that is inclusive of information sharing related to legal* and customary rights* as well as site, stand*, and landscape values* of economic, social, and cultural significance to Indigenous Peoples*.
The definition of best available information* provides general direction on the type of information to be gathered and the extent of effort required to gather the information. To place appropriate limits on what should be involved in gathering best available information*, the definition notes that it should be constrained by reasonable* effort and cost. The intent of the term reasonable* is to emphasize that limits, such as cost and practicality, exist on the expectations of the effort required to gather information.
</t>
        </r>
        <r>
          <rPr>
            <b/>
            <sz val="12"/>
            <color indexed="81"/>
            <rFont val="Tahoma"/>
            <family val="2"/>
          </rPr>
          <t>Engagement* with Indigenous Peoples*</t>
        </r>
        <r>
          <rPr>
            <sz val="12"/>
            <color indexed="81"/>
            <rFont val="Tahoma"/>
            <family val="2"/>
          </rPr>
          <t xml:space="preserve">
As with other Principles* in the Standard, several Indicators* in Principle 9 require engagement* with Indigenous Peoples*. The Organization* is expected to implement these obligations in a manner consistent with the specific requirements of Indicator 3.1.2.
</t>
        </r>
        <r>
          <rPr>
            <b/>
            <sz val="12"/>
            <color indexed="81"/>
            <rFont val="Tahoma"/>
            <family val="2"/>
          </rPr>
          <t>Maps</t>
        </r>
        <r>
          <rPr>
            <sz val="12"/>
            <color indexed="81"/>
            <rFont val="Tahoma"/>
            <family val="2"/>
          </rPr>
          <t xml:space="preserve">
Where maps or mapped information is required by this Principle*, evidence of digital files, instead of hard-copy maps, is sufficient.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Meriel Robson</author>
    <author>Emily Blackwell</author>
  </authors>
  <commentList>
    <comment ref="E10" authorId="0" shapeId="0" xr:uid="{00000000-0006-0000-1300-000001000000}">
      <text>
        <r>
          <rPr>
            <b/>
            <sz val="9"/>
            <color indexed="81"/>
            <rFont val="Tahoma"/>
            <family val="2"/>
          </rPr>
          <t>date member left group (where applicable). Please also grey out member line.</t>
        </r>
        <r>
          <rPr>
            <sz val="9"/>
            <color indexed="81"/>
            <rFont val="Tahoma"/>
            <family val="2"/>
          </rPr>
          <t xml:space="preserve">
</t>
        </r>
      </text>
    </comment>
    <comment ref="R10" authorId="1" shapeId="0" xr:uid="{00000000-0006-0000-1300-000002000000}">
      <text>
        <r>
          <rPr>
            <b/>
            <sz val="9"/>
            <color indexed="81"/>
            <rFont val="Tahoma"/>
            <family val="2"/>
          </rPr>
          <t>Private, State or Community</t>
        </r>
        <r>
          <rPr>
            <sz val="9"/>
            <color indexed="81"/>
            <rFont val="Tahoma"/>
            <family val="2"/>
          </rPr>
          <t xml:space="preserve">
</t>
        </r>
      </text>
    </comment>
    <comment ref="T10" authorId="0" shapeId="0" xr:uid="{00000000-0006-0000-1300-000003000000}">
      <text>
        <r>
          <rPr>
            <b/>
            <sz val="9"/>
            <color indexed="81"/>
            <rFont val="Tahoma"/>
            <family val="2"/>
          </rPr>
          <t>guidance list types, eg. HCV1 &amp; HCV2
as per definition on page A10</t>
        </r>
        <r>
          <rPr>
            <sz val="9"/>
            <color indexed="81"/>
            <rFont val="Tahoma"/>
            <family val="2"/>
          </rPr>
          <t xml:space="preserve">
</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Gus Hellier</author>
    <author>Valentina Faraoni</author>
  </authors>
  <commentList>
    <comment ref="A14" authorId="0" shapeId="0" xr:uid="{00000000-0006-0000-1700-000001000000}">
      <text>
        <r>
          <rPr>
            <b/>
            <sz val="8"/>
            <color indexed="81"/>
            <rFont val="Tahoma"/>
            <family val="2"/>
          </rPr>
          <t>MA/S1/S2/S3/S4/RA</t>
        </r>
      </text>
    </comment>
    <comment ref="A24" authorId="0" shapeId="0" xr:uid="{00000000-0006-0000-1700-000002000000}">
      <text>
        <r>
          <rPr>
            <sz val="8"/>
            <color indexed="81"/>
            <rFont val="Tahoma"/>
            <family val="2"/>
          </rPr>
          <t>Include:
- any areas where there has been difficulty in assessing performance against a specific FSC criterion or where it has been necessary to seek further interpretation on a FSC criterion
- any instances where non-compliances were observed but no condition or recommendation issued.</t>
        </r>
      </text>
    </comment>
    <comment ref="A34" authorId="1" shapeId="0" xr:uid="{00000000-0006-0000-1700-000003000000}">
      <text>
        <r>
          <rPr>
            <sz val="9"/>
            <color indexed="81"/>
            <rFont val="Tahoma"/>
            <family val="2"/>
          </rPr>
          <t>choose from drop down list</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 xml:space="preserve"> SA</author>
    <author>Soil Association</author>
  </authors>
  <commentList>
    <comment ref="A16" authorId="0" shapeId="0" xr:uid="{00000000-0006-0000-1800-000001000000}">
      <text>
        <r>
          <rPr>
            <b/>
            <sz val="8"/>
            <color indexed="81"/>
            <rFont val="Tahoma"/>
            <family val="2"/>
          </rPr>
          <t xml:space="preserve">SA: </t>
        </r>
        <r>
          <rPr>
            <sz val="8"/>
            <color indexed="81"/>
            <rFont val="Tahoma"/>
            <family val="2"/>
          </rPr>
          <t xml:space="preserve">FSC 100% FSC Mix, FSC Controlled, FSC Recycled </t>
        </r>
      </text>
    </comment>
    <comment ref="B16" authorId="0" shapeId="0" xr:uid="{00000000-0006-0000-1800-000002000000}">
      <text>
        <r>
          <rPr>
            <b/>
            <sz val="8"/>
            <color indexed="81"/>
            <rFont val="Tahoma"/>
            <family val="2"/>
          </rPr>
          <t xml:space="preserve">SA: </t>
        </r>
        <r>
          <rPr>
            <sz val="8"/>
            <color indexed="81"/>
            <rFont val="Tahoma"/>
            <family val="2"/>
          </rPr>
          <t>See Tab A14 for Product Type categories</t>
        </r>
      </text>
    </comment>
    <comment ref="C16" authorId="1" shapeId="0" xr:uid="{00000000-0006-0000-1800-000003000000}">
      <text>
        <r>
          <rPr>
            <b/>
            <sz val="8"/>
            <color indexed="81"/>
            <rFont val="Tahoma"/>
            <family val="2"/>
          </rPr>
          <t xml:space="preserve">SA: </t>
        </r>
        <r>
          <rPr>
            <sz val="8"/>
            <color indexed="81"/>
            <rFont val="Tahoma"/>
            <family val="2"/>
          </rPr>
          <t>See Tab A14 for Product Codes</t>
        </r>
      </text>
    </comment>
    <comment ref="D16" authorId="1" shapeId="0" xr:uid="{00000000-0006-0000-1800-000004000000}">
      <text>
        <r>
          <rPr>
            <b/>
            <sz val="8"/>
            <color indexed="81"/>
            <rFont val="Tahoma"/>
            <family val="2"/>
          </rPr>
          <t xml:space="preserve">SA: </t>
        </r>
        <r>
          <rPr>
            <sz val="8"/>
            <color indexed="81"/>
            <rFont val="Tahoma"/>
            <family val="2"/>
          </rPr>
          <t>Use full species name (not just common name). See Tab A3
Please add any new species in RED and strike through any species to be removed.  An asterisk denotes a species not available on the FSC database.</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Emily Blackwell</author>
  </authors>
  <commentList>
    <comment ref="E4" authorId="0" shapeId="0" xr:uid="{8CC15843-90F1-42F8-995B-2303D260773A}">
      <text>
        <r>
          <rPr>
            <sz val="9"/>
            <color indexed="81"/>
            <rFont val="Tahoma"/>
            <family val="2"/>
          </rPr>
          <t>Same date as recorded on the ESCD</t>
        </r>
      </text>
    </comment>
    <comment ref="F4" authorId="0" shapeId="0" xr:uid="{9B07EC85-E7C6-46E1-85CF-3A08AD42BD60}">
      <text>
        <r>
          <rPr>
            <sz val="9"/>
            <color indexed="81"/>
            <rFont val="Tahoma"/>
            <family val="2"/>
          </rPr>
          <t xml:space="preserve">Same date as recorded on the ESCD
</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Alison Pilling</author>
    <author>Meriel Robson</author>
  </authors>
  <commentList>
    <comment ref="B8" authorId="0" shapeId="0" xr:uid="{5E375DE1-33A7-4800-A100-08C06B77AE86}">
      <text>
        <r>
          <rPr>
            <b/>
            <sz val="9"/>
            <color indexed="81"/>
            <rFont val="Tahoma"/>
            <family val="2"/>
          </rPr>
          <t>Alison Pilling:</t>
        </r>
        <r>
          <rPr>
            <sz val="9"/>
            <color indexed="81"/>
            <rFont val="Tahoma"/>
            <family val="2"/>
          </rPr>
          <t xml:space="preserve">
drop down data in rows 1-3 column J.</t>
        </r>
      </text>
    </comment>
    <comment ref="C8" authorId="1" shapeId="0" xr:uid="{2CBB9314-7767-43C2-9C45-BFBC336BF7FF}">
      <text>
        <r>
          <rPr>
            <b/>
            <sz val="9"/>
            <color indexed="81"/>
            <rFont val="Tahoma"/>
            <family val="2"/>
          </rPr>
          <t xml:space="preserve">Justification for grading as Minor / Major/Obs. </t>
        </r>
        <r>
          <rPr>
            <sz val="9"/>
            <color indexed="81"/>
            <rFont val="Tahoma"/>
            <family val="2"/>
          </rPr>
          <t xml:space="preserve">
</t>
        </r>
      </text>
    </comment>
    <comment ref="I8" authorId="0" shapeId="0" xr:uid="{8EEB696B-3C0E-4E77-83A2-66F6980376E8}">
      <text>
        <r>
          <rPr>
            <b/>
            <sz val="9"/>
            <color indexed="81"/>
            <rFont val="Tahoma"/>
            <family val="2"/>
          </rPr>
          <t>Alison Pilling:</t>
        </r>
        <r>
          <rPr>
            <sz val="9"/>
            <color indexed="81"/>
            <rFont val="Tahoma"/>
            <family val="2"/>
          </rPr>
          <t xml:space="preserve">
Use Open or Closed</t>
        </r>
      </text>
    </comment>
  </commentList>
</comments>
</file>

<file path=xl/sharedStrings.xml><?xml version="1.0" encoding="utf-8"?>
<sst xmlns="http://schemas.openxmlformats.org/spreadsheetml/2006/main" count="6425" uniqueCount="3630">
  <si>
    <t>Forest Certification Public Report</t>
  </si>
  <si>
    <t>Forest Manager/Owner (Certificate Holder):</t>
  </si>
  <si>
    <t xml:space="preserve">Forest Name: </t>
  </si>
  <si>
    <t>Country:</t>
  </si>
  <si>
    <t xml:space="preserve">Standard: </t>
  </si>
  <si>
    <t>Certificate code:</t>
  </si>
  <si>
    <r>
      <t>FSC</t>
    </r>
    <r>
      <rPr>
        <vertAlign val="superscript"/>
        <sz val="14"/>
        <rFont val="Cambria"/>
        <family val="1"/>
      </rPr>
      <t>®</t>
    </r>
    <r>
      <rPr>
        <sz val="14"/>
        <rFont val="Cambria"/>
        <family val="1"/>
      </rPr>
      <t xml:space="preserve"> logo licence code:</t>
    </r>
  </si>
  <si>
    <t>Certificate issue date:</t>
  </si>
  <si>
    <t>Certificate expiry date:</t>
  </si>
  <si>
    <t>Table of contents:</t>
  </si>
  <si>
    <t>1. Basic Info</t>
  </si>
  <si>
    <t>2. Findings</t>
  </si>
  <si>
    <t>3. Main Assessment Certification Process</t>
  </si>
  <si>
    <t>4. Admin</t>
  </si>
  <si>
    <t>6. Surveillance 1 (S1)</t>
  </si>
  <si>
    <t>7. Surveillance 2 (S2)</t>
  </si>
  <si>
    <t>8. Surveillance 3 (S3)</t>
  </si>
  <si>
    <t>9. Surveillance 4 (S4)</t>
  </si>
  <si>
    <t>Annexes:</t>
  </si>
  <si>
    <t>A1.1: Pesticides</t>
  </si>
  <si>
    <t>A1.2 IFL</t>
  </si>
  <si>
    <t>A2: Consultation</t>
  </si>
  <si>
    <t>A3: Species list</t>
  </si>
  <si>
    <t>A4: CITES list (for reference)</t>
  </si>
  <si>
    <t>A5: Additional Info</t>
  </si>
  <si>
    <t>A6: Group Standard</t>
  </si>
  <si>
    <t>A7: Group member details/ FMU details (Group &amp; Multiple FMU)</t>
  </si>
  <si>
    <t>A8: Sampling calculation</t>
  </si>
  <si>
    <t>A9: NTFP checklist (use appropriate adapted standard for specific NTFP and region)</t>
  </si>
  <si>
    <t>A10: Glossary</t>
  </si>
  <si>
    <t>A11: Certification Decision form</t>
  </si>
  <si>
    <t>A12: Product Schedule</t>
  </si>
  <si>
    <t>A12b: Ecosystem Services Schedule</t>
  </si>
  <si>
    <t>A13: ILO Conventions (for reference)</t>
  </si>
  <si>
    <t>A14: Product Codes (for reference)</t>
  </si>
  <si>
    <t>A15: Translation requirements (for reference)</t>
  </si>
  <si>
    <t>A16: Ecosystem Services checklist and statement</t>
  </si>
  <si>
    <t>A17: Ecosystem Services findings</t>
  </si>
  <si>
    <t>A18: Opening &amp; Closing meeting</t>
  </si>
  <si>
    <t>Assessment date</t>
  </si>
  <si>
    <t>Audit Team Leader</t>
  </si>
  <si>
    <t>Checked by</t>
  </si>
  <si>
    <t>Date Checked</t>
  </si>
  <si>
    <t>Approved by</t>
  </si>
  <si>
    <t>Report finalisation / update date</t>
  </si>
  <si>
    <t>MA</t>
  </si>
  <si>
    <t>S1</t>
  </si>
  <si>
    <t>S2</t>
  </si>
  <si>
    <t>S3</t>
  </si>
  <si>
    <t>S4</t>
  </si>
  <si>
    <t>Please note that the main text of this report is publicly available on request</t>
  </si>
  <si>
    <t>Soil Association Certification •  United Kingdom</t>
  </si>
  <si>
    <t xml:space="preserve">Telephone (+44) (0) 117 914 2435 </t>
  </si>
  <si>
    <t>Email forestry@soilassociation.org • www.soilassociation.org/forestry</t>
  </si>
  <si>
    <t>Soil Association Certification Ltd • Company Registration No. 726903</t>
  </si>
  <si>
    <t>A wholly-owned subsidiary of the Soil Association Charity No. 20686</t>
  </si>
  <si>
    <r>
      <rPr>
        <sz val="8"/>
        <rFont val="Cambria"/>
        <family val="1"/>
      </rPr>
      <t>FSC Licence Code FSC</t>
    </r>
    <r>
      <rPr>
        <vertAlign val="superscript"/>
        <sz val="8"/>
        <rFont val="Cambria"/>
        <family val="1"/>
      </rPr>
      <t>®</t>
    </r>
    <r>
      <rPr>
        <sz val="8"/>
        <rFont val="Cambria"/>
        <family val="1"/>
      </rPr>
      <t xml:space="preserve"> A000525</t>
    </r>
  </si>
  <si>
    <t xml:space="preserve">BASIC INFORMATION </t>
  </si>
  <si>
    <t>Note: cells highlighted in green include information requested on the FSC database. Please check carefully at each audit and highlight changes in yellow</t>
  </si>
  <si>
    <t>Certification Body</t>
  </si>
  <si>
    <t>Soil Association Certification Ltd</t>
  </si>
  <si>
    <t>1.1.1</t>
  </si>
  <si>
    <t>Certificate registration code</t>
  </si>
  <si>
    <t>1.1.2</t>
  </si>
  <si>
    <t>Type of certification</t>
  </si>
  <si>
    <t>FSC</t>
  </si>
  <si>
    <t>1.1.3</t>
  </si>
  <si>
    <t>Please detail any current or previous FSC/Other applications or certifications within the last 5 years
For previous certificates please supply a copy of the last audit report</t>
  </si>
  <si>
    <r>
      <t>Details of forest manager/owner/</t>
    </r>
    <r>
      <rPr>
        <b/>
        <sz val="11"/>
        <rFont val="Cambria"/>
        <family val="1"/>
      </rPr>
      <t>contractor/wood procurement organisation (Certificate holder)</t>
    </r>
  </si>
  <si>
    <t>1.2.1</t>
  </si>
  <si>
    <t>Company name and legal entity</t>
  </si>
  <si>
    <t>1.2.2</t>
  </si>
  <si>
    <t>Company name and legal entity in local language</t>
  </si>
  <si>
    <t>1.2.3</t>
  </si>
  <si>
    <t>Company registration number</t>
  </si>
  <si>
    <t>1.2.4</t>
  </si>
  <si>
    <t>Contact person</t>
  </si>
  <si>
    <t>1.2.5</t>
  </si>
  <si>
    <t>Business address</t>
  </si>
  <si>
    <t xml:space="preserve">Forest owner(s), or </t>
  </si>
  <si>
    <t>1.2.6</t>
  </si>
  <si>
    <t>Country</t>
  </si>
  <si>
    <t>Wood procurement organisation(s), or</t>
  </si>
  <si>
    <t>1.2.7</t>
  </si>
  <si>
    <t>Tel</t>
  </si>
  <si>
    <t>Forest contractor(s):</t>
  </si>
  <si>
    <t>1.2.8</t>
  </si>
  <si>
    <t>Fax</t>
  </si>
  <si>
    <t>Felling operations contractor</t>
  </si>
  <si>
    <t>1.2.9</t>
  </si>
  <si>
    <t>e-mail</t>
  </si>
  <si>
    <t>Silvicultural contractor, or</t>
  </si>
  <si>
    <t>1.2.10</t>
  </si>
  <si>
    <t>web page address</t>
  </si>
  <si>
    <t>Forest management planning contractor</t>
  </si>
  <si>
    <t>1.2.11</t>
  </si>
  <si>
    <t>Application information completed by duly authorised representative</t>
  </si>
  <si>
    <t>1.2.12</t>
  </si>
  <si>
    <t>Any particular logistics for travel arrangements to the site or between the sites?</t>
  </si>
  <si>
    <t>Scope of certificate</t>
  </si>
  <si>
    <t>1.3.1</t>
  </si>
  <si>
    <t>Type of certificate</t>
  </si>
  <si>
    <t>Single</t>
  </si>
  <si>
    <t>1.3.1.a</t>
  </si>
  <si>
    <t>Type of operation</t>
  </si>
  <si>
    <t>Group</t>
  </si>
  <si>
    <t>1.3.2a</t>
  </si>
  <si>
    <r>
      <t>Name(s) of the forest</t>
    </r>
    <r>
      <rPr>
        <sz val="11"/>
        <rFont val="Cambria"/>
        <family val="1"/>
      </rPr>
      <t>/organisations covered by the certificate</t>
    </r>
  </si>
  <si>
    <t>1.3.2b</t>
  </si>
  <si>
    <t>Number of group members</t>
  </si>
  <si>
    <t>1.3.3</t>
  </si>
  <si>
    <t>Number of Forest Management Units (FMUs)</t>
  </si>
  <si>
    <t>1.3.4</t>
  </si>
  <si>
    <t>1.3.5</t>
  </si>
  <si>
    <t>Region</t>
  </si>
  <si>
    <t>1.3.6</t>
  </si>
  <si>
    <t>Latitude</t>
  </si>
  <si>
    <t>1.3.7</t>
  </si>
  <si>
    <t>Longitude</t>
  </si>
  <si>
    <t>North</t>
  </si>
  <si>
    <t>1.3.8</t>
  </si>
  <si>
    <t>Hemisphere</t>
  </si>
  <si>
    <t>South</t>
  </si>
  <si>
    <t>1.3.9</t>
  </si>
  <si>
    <t>Forest Zone or Biome</t>
  </si>
  <si>
    <t>Boreal</t>
  </si>
  <si>
    <t>Temperate</t>
  </si>
  <si>
    <t>1.3.10</t>
  </si>
  <si>
    <r>
      <t>FSC</t>
    </r>
    <r>
      <rPr>
        <b/>
        <u/>
        <vertAlign val="superscript"/>
        <sz val="11"/>
        <rFont val="Cambria"/>
        <family val="1"/>
      </rPr>
      <t>®</t>
    </r>
    <r>
      <rPr>
        <b/>
        <u/>
        <sz val="11"/>
        <rFont val="Cambria"/>
        <family val="1"/>
      </rPr>
      <t xml:space="preserve"> AAF category/ies</t>
    </r>
  </si>
  <si>
    <t>Non-SLIMF area (ha)</t>
  </si>
  <si>
    <t>SLIMF area (ha)</t>
  </si>
  <si>
    <t>Subtropical</t>
  </si>
  <si>
    <t>Natural Forest - Community Forestry</t>
  </si>
  <si>
    <t>Tropical</t>
  </si>
  <si>
    <t>Natural Forest- Conservation purposes</t>
  </si>
  <si>
    <t>Natural Forest - Tropical</t>
  </si>
  <si>
    <t>Natural Forest - Boreal</t>
  </si>
  <si>
    <t>Natural Forest Temperate</t>
  </si>
  <si>
    <t>Plantation</t>
  </si>
  <si>
    <t>Forest management</t>
  </si>
  <si>
    <t>1.4.1</t>
  </si>
  <si>
    <t>Type of enterprise</t>
  </si>
  <si>
    <t>Tenure management</t>
  </si>
  <si>
    <t>Ownership</t>
  </si>
  <si>
    <t>1.4.2</t>
  </si>
  <si>
    <t>Total area (hectares)</t>
  </si>
  <si>
    <t>1.4.2a</t>
  </si>
  <si>
    <t>Area of production forest</t>
  </si>
  <si>
    <t>1.4.2b</t>
  </si>
  <si>
    <t>Area of production forest classified as 'plantation'</t>
  </si>
  <si>
    <t>1.4.2c</t>
  </si>
  <si>
    <t>Area of production forest regenerated primarily by replanting or by a combination of replanting and coppicing of the planted stems</t>
  </si>
  <si>
    <t>1.4.2d</t>
  </si>
  <si>
    <t>Area of production forest regenerated primarily by natural regeneration, or by a combination of natural regeneration and coppicing of the naturally regenerated stems</t>
  </si>
  <si>
    <t>1.4.3</t>
  </si>
  <si>
    <t>Forest Type</t>
  </si>
  <si>
    <t>Natural</t>
  </si>
  <si>
    <t>1.4.4</t>
  </si>
  <si>
    <t>Forest Composition</t>
  </si>
  <si>
    <t>1.4.5a</t>
  </si>
  <si>
    <t xml:space="preserve">List of High Conservation Values </t>
  </si>
  <si>
    <t>Semi-Natural &amp; Mixed Plantation &amp; Natural Forest</t>
  </si>
  <si>
    <t>Area of forest classified as 'high conservation value forest'</t>
  </si>
  <si>
    <t>1.4.5b</t>
  </si>
  <si>
    <t>Presence of Indigenous Peoples</t>
  </si>
  <si>
    <t>1.4.5c</t>
  </si>
  <si>
    <t xml:space="preserve">Presence of Intact Forest Landscape </t>
  </si>
  <si>
    <t>1.4.5d</t>
  </si>
  <si>
    <t>Area protected from commercial harvesting of timber and managed primarily for conservation objectives</t>
  </si>
  <si>
    <t>1.4.5e</t>
  </si>
  <si>
    <t>Area of forest protected from commercial harvesting of timber and managed primarily for the production of NTFPs or services</t>
  </si>
  <si>
    <t>1.4.5f</t>
  </si>
  <si>
    <t>Ecosystem Services</t>
  </si>
  <si>
    <t>1.4.6</t>
  </si>
  <si>
    <t>Plantation species category</t>
  </si>
  <si>
    <t>1.4.7</t>
  </si>
  <si>
    <t>Principal Species</t>
  </si>
  <si>
    <t>1.4.8</t>
  </si>
  <si>
    <t>Annual allowable cut (cu.m.yr)</t>
  </si>
  <si>
    <t>Actual Annual Cut (cu.m.yr)</t>
  </si>
  <si>
    <t>1.4.8a</t>
  </si>
  <si>
    <t>Approximate annual commercial production of non-timber forest products included in the scope of the certificate, by product type.</t>
  </si>
  <si>
    <t>1.4.9</t>
  </si>
  <si>
    <t>Product categories</t>
  </si>
  <si>
    <t>1.4.10</t>
  </si>
  <si>
    <t xml:space="preserve">Point of sale </t>
  </si>
  <si>
    <t>1.4.11</t>
  </si>
  <si>
    <t>Number of workers – Employees</t>
  </si>
  <si>
    <t>Total:</t>
  </si>
  <si>
    <t>1.4.12</t>
  </si>
  <si>
    <t>Contractors/Community/other workers</t>
  </si>
  <si>
    <t>1.4.13</t>
  </si>
  <si>
    <t>Pilot Project</t>
  </si>
  <si>
    <t>1.4.14</t>
  </si>
  <si>
    <t>SLIMFs - Small</t>
  </si>
  <si>
    <t>1.4.15</t>
  </si>
  <si>
    <t>SLIMFs - Low intensity</t>
  </si>
  <si>
    <t>1.4.16</t>
  </si>
  <si>
    <t xml:space="preserve">Division of FMUs </t>
  </si>
  <si>
    <t>Number</t>
  </si>
  <si>
    <t>Area</t>
  </si>
  <si>
    <t>Less than 100 ha</t>
  </si>
  <si>
    <t>100 ha – 1000 ha</t>
  </si>
  <si>
    <t>1000 ha – 10,000 ha</t>
  </si>
  <si>
    <t xml:space="preserve">More than 10,000 ha </t>
  </si>
  <si>
    <t>Total</t>
  </si>
  <si>
    <t>1.4.17</t>
  </si>
  <si>
    <t>Area of forest owned/managed (including share or partial ownership/manager, consultant or other responsibility) but excluded from  the scope of the certificate</t>
  </si>
  <si>
    <t>Name</t>
  </si>
  <si>
    <r>
      <t xml:space="preserve">Reasons for the exclusion from the FSC certificate. 
</t>
    </r>
    <r>
      <rPr>
        <b/>
        <i/>
        <sz val="11"/>
        <rFont val="Cambria"/>
        <family val="1"/>
      </rPr>
      <t>Is the area within the certified FMU (excision), or a separate FMU (partial certification). Why is the area/FMU not included in the certificate?</t>
    </r>
  </si>
  <si>
    <t>YES</t>
  </si>
  <si>
    <t>NO</t>
  </si>
  <si>
    <t>DO NOT DELETE - contains drop down data</t>
  </si>
  <si>
    <t>Obs</t>
  </si>
  <si>
    <t>Minor</t>
  </si>
  <si>
    <t>Major</t>
  </si>
  <si>
    <t>CORRECTIVE ACTION REGISTER</t>
  </si>
  <si>
    <t>Justification for grading (DROP DOWN LIST)</t>
  </si>
  <si>
    <t>No.</t>
  </si>
  <si>
    <t>Grade</t>
  </si>
  <si>
    <r>
      <t xml:space="preserve">Non-compliance (or potential non-compliance for an Observation)
</t>
    </r>
    <r>
      <rPr>
        <sz val="10"/>
        <rFont val="Cambria"/>
        <family val="1"/>
        <scheme val="major"/>
      </rPr>
      <t>(Groups: specify Group or Member level)</t>
    </r>
  </si>
  <si>
    <t>Std ref</t>
  </si>
  <si>
    <t>Corrective Action Request</t>
  </si>
  <si>
    <t>Deadline</t>
  </si>
  <si>
    <r>
      <t xml:space="preserve">Date &amp; Evidence
</t>
    </r>
    <r>
      <rPr>
        <sz val="10"/>
        <rFont val="Cambria"/>
        <family val="1"/>
        <scheme val="major"/>
      </rPr>
      <t>(Record date &amp; name if closing between surveillance audits.)</t>
    </r>
  </si>
  <si>
    <t>Status</t>
  </si>
  <si>
    <t>Date Closed</t>
  </si>
  <si>
    <t>CARs from MA</t>
  </si>
  <si>
    <t>OBS - complies with the STD requirements but potential NC in future</t>
  </si>
  <si>
    <t>200X.1</t>
  </si>
  <si>
    <t xml:space="preserve">Obs </t>
  </si>
  <si>
    <t>FSC 8.3.3</t>
  </si>
  <si>
    <t xml:space="preserve">The company should include their FSC COC code and FSC status of material (e.g. FSC 100%), as appropriate on all delivery notes &amp; sales invoices issued for certified product.    </t>
  </si>
  <si>
    <t>From first sale of FSC material, to be checked within 12 months of the finalisation date of this report, and no later than next annual audit</t>
  </si>
  <si>
    <t>Open</t>
  </si>
  <si>
    <t>Example CARs for guidance (delete from audit report)</t>
  </si>
  <si>
    <t>Major - absence or a total breakdown of a system,</t>
  </si>
  <si>
    <t>Closed</t>
  </si>
  <si>
    <t>Minor - unusual/non-systematic</t>
  </si>
  <si>
    <t>Within 12 months of certificate issue, and no later than next annual audit</t>
  </si>
  <si>
    <t>n/a</t>
  </si>
  <si>
    <t>Choose one option from the drop downs</t>
  </si>
  <si>
    <t>CARs from S1</t>
  </si>
  <si>
    <t>Major - repeated/systematic</t>
  </si>
  <si>
    <t>Major - not corrected or adequately responded to by the client once identified.</t>
  </si>
  <si>
    <t>Minor - Temporary lapse</t>
  </si>
  <si>
    <t>Within 12 months of the finalisation date of this report, and no later than next annual audit</t>
  </si>
  <si>
    <t>.</t>
  </si>
  <si>
    <t>Minor - impact limited temporal and spatial scale</t>
  </si>
  <si>
    <t>Major - continung over a long time period</t>
  </si>
  <si>
    <t>Major - affects a wide area and/or causes significant damage,</t>
  </si>
  <si>
    <t>Assessment dates</t>
  </si>
  <si>
    <t>Main Assessment dates</t>
  </si>
  <si>
    <t>Itinerary</t>
  </si>
  <si>
    <t>(Date) Opening meeting</t>
  </si>
  <si>
    <t>(Date) Audit: Review of documentation [&amp; Group systems], staff interviews</t>
  </si>
  <si>
    <t>(Date) Stakeholder meetings</t>
  </si>
  <si>
    <t>(Date) Site visit [Group member (Name);] FMU (Name)</t>
  </si>
  <si>
    <t>(Date) Document review</t>
  </si>
  <si>
    <t>(Date) Auditors meeting</t>
  </si>
  <si>
    <t>(Date) Closing meeting</t>
  </si>
  <si>
    <t>Estimate of person days to implement assessment</t>
  </si>
  <si>
    <t>Justification for increasing and decreasing factors</t>
  </si>
  <si>
    <t xml:space="preserve">Factors increasing auditing time: Infrastructure, Difficult stakeholder context, Significant # of stakeholder concerns, New complaints, New country/region, # of open CARs, Indigenous Peoples present, HCVs present. </t>
  </si>
  <si>
    <t xml:space="preserve">Factors decreasing auditing time: Plantations, Limited forestry activities, Group and multiple MU certificates. </t>
  </si>
  <si>
    <t>Assessment team</t>
  </si>
  <si>
    <t>The assessment team consisted of:</t>
  </si>
  <si>
    <r>
      <t xml:space="preserve">1) </t>
    </r>
    <r>
      <rPr>
        <sz val="11"/>
        <color indexed="12"/>
        <rFont val="Cambria"/>
        <family val="1"/>
      </rPr>
      <t>name (Audit Team Leader) summary of relevant expertise</t>
    </r>
  </si>
  <si>
    <r>
      <t>2)</t>
    </r>
    <r>
      <rPr>
        <sz val="11"/>
        <color indexed="12"/>
        <rFont val="Cambria"/>
        <family val="1"/>
      </rPr>
      <t xml:space="preserve"> name (Auditor) summary of relevant expertise</t>
    </r>
  </si>
  <si>
    <r>
      <t xml:space="preserve">3) </t>
    </r>
    <r>
      <rPr>
        <sz val="11"/>
        <color indexed="12"/>
        <rFont val="Cambria"/>
        <family val="1"/>
      </rPr>
      <t>name (Technical Expert) summary of relevant expertise</t>
    </r>
  </si>
  <si>
    <r>
      <t xml:space="preserve">4) </t>
    </r>
    <r>
      <rPr>
        <sz val="11"/>
        <color indexed="12"/>
        <rFont val="Cambria"/>
        <family val="1"/>
      </rPr>
      <t>name (Translator) summary of relevant expertise</t>
    </r>
  </si>
  <si>
    <t>Team members’ c.v.’s are held on file at the SA Cert office.</t>
  </si>
  <si>
    <t>3.2.1</t>
  </si>
  <si>
    <t>Report author</t>
  </si>
  <si>
    <t>Report Peer review</t>
  </si>
  <si>
    <t>The Inspection report and draft SA Cert decision was reviewed by a Peer Review Panel consisting of:</t>
  </si>
  <si>
    <t>1)  name &amp; summary of relevant expertise</t>
  </si>
  <si>
    <t>2)  name &amp; summary of relevant expertise</t>
  </si>
  <si>
    <t>The Inspection report and draft SA Cert decision was also sent to the client for comment.</t>
  </si>
  <si>
    <t>Certification decision</t>
  </si>
  <si>
    <t>See annex 11</t>
  </si>
  <si>
    <t>Rationale for approach to assessment</t>
  </si>
  <si>
    <t xml:space="preserve">E.g. The assessment involved review of relevant group and management planning documentation and records, site visits, discussion with forest managers and workers and completion of the group and forest management checklists. The number of sites selected was based on the sampling calculation given in Annex 8. Sites were selected to include areas of recent or on-going operations, areas of public access, areas of conservation value and to include group members not previously visited by SA Cert. </t>
  </si>
  <si>
    <t>Justification for selection of items and places inspected</t>
  </si>
  <si>
    <t>E.g. 12.5.18 Document review at site office - management planning documentation and records reviewed in office with managers.</t>
  </si>
  <si>
    <t>E.g. 13.5.18 compartment 15 visited at FMU 1, harvesting in progress observed, contractors interviewed, yield control discussed with manager.</t>
  </si>
  <si>
    <t>etc.</t>
  </si>
  <si>
    <t>Standards used (inc version and date approved)</t>
  </si>
  <si>
    <t>OR</t>
  </si>
  <si>
    <t>3.7.1</t>
  </si>
  <si>
    <t>Adaptations/Modifications to standard</t>
  </si>
  <si>
    <t xml:space="preserve">Stakeholder consultation process </t>
  </si>
  <si>
    <t>3.8.1</t>
  </si>
  <si>
    <t>Summary of stakeholder process</t>
  </si>
  <si>
    <t>x consultees were contacted</t>
  </si>
  <si>
    <t>x responses were received</t>
  </si>
  <si>
    <t>Consultation was carried out on day/month/200x</t>
  </si>
  <si>
    <t>See A2 for summary of issues raised by stakeholders and SA Cert response</t>
  </si>
  <si>
    <t>Observations</t>
  </si>
  <si>
    <t>Observations are recorded systematically using the SA Cert  Checklist.  The completed checklist is attached as Annex 1. Implementation of the SA Cert checklist is based on evaluation of every Criterion of the FSC Principles and Criteria for Forest Stewardship.  Only minor non-compliances are considered acceptable in order for a certificate to be issued.  Major non-compliances result in the issue of a pre-condition.  Minor non-conformances result in the issue of a condition or observation.  Pre-conditions, conditions and observations are presented in Section2 of this report. Strengths are identified in the checklist denoted with a score of 4 or 5. Criteria scoring 3 in the checklist meet the requirements of the standard indicating compliance with FSC requirements. Weaknesses at Criterion level are identified in the checklist denoted with a score of 1 or 2 and are considered as non-compliances. These criteria require pre-conditions (score 1) or conditions/observations (score 2). Weaknesses at indicator level are denoted with an X.</t>
  </si>
  <si>
    <t>Each non-compliance is described in detail in Section 2 together with a description of the proposed corrective action (Pre-Condition, Condition, Observation) This section also provides details of any actions taken to close out Conditions. The Conditions identified are to be completed within the identified timescales and will be subject to assessment and reporting at subsequent surveillance visits – see sections 6-9 of report for details of surveillance visits and Section 2 of report for close out details.</t>
  </si>
  <si>
    <t>ISSUES</t>
  </si>
  <si>
    <t>Where an issue was difficult to assess or contradictory evidence was identified this is discussed in the section below and the conclusions drawn given.</t>
  </si>
  <si>
    <t>Ref</t>
  </si>
  <si>
    <t>Issue</t>
  </si>
  <si>
    <t>WGCS x.x</t>
  </si>
  <si>
    <t>FSC x.x</t>
  </si>
  <si>
    <t>UKWAS x.x, FSC x.x</t>
  </si>
  <si>
    <t>etc</t>
  </si>
  <si>
    <t>Results, Conclusions and Recommendations</t>
  </si>
  <si>
    <t xml:space="preserve">On the basis of the observations recorded on the attached standard and checklist annex 1 and subject to the corrective actions in section 2 of this report, it is considered that the certificate holder’s system of management, if implemented as described is capable of ensuring that all requirements of the applicable standard(s) are met over the whole forest area covered by the scope of the evaluation. And, the certificate holder has demonstrated that subject to the specified corrective actions detailed in Section 2 of this report, that the specified system of management is being implemented consistently over the whole forest area covered by the scope of the certificate. </t>
  </si>
  <si>
    <t>ADMINISTRATIVE CONTEXT</t>
  </si>
  <si>
    <t>Context – summary of the legislative, administrative and land use contexts in which the forest management enterprise operates, including the roles of responsible government agencies, involved in aspects of forest management (eg. harvesting, monitoring , protection, health and safety, infrastructure and other uses).</t>
  </si>
  <si>
    <t>GENERAL BACKGROUND ABOUT THE FME</t>
  </si>
  <si>
    <t>5.1.1</t>
  </si>
  <si>
    <t>Type of FME and year established</t>
  </si>
  <si>
    <t>TENURE</t>
  </si>
  <si>
    <t>5.2.1</t>
  </si>
  <si>
    <t>Third party tenure and use rights</t>
  </si>
  <si>
    <t>5.2.2</t>
  </si>
  <si>
    <t>Forest Owner/manager’s other activity or areas managed</t>
  </si>
  <si>
    <t>5.2.3</t>
  </si>
  <si>
    <t>Land use history and profile of adjacent lands</t>
  </si>
  <si>
    <t xml:space="preserve">SUMMARY OF FOREST MANAGEMENT </t>
  </si>
  <si>
    <t>5.3.1</t>
  </si>
  <si>
    <t xml:space="preserve">Structure of management organisation </t>
  </si>
  <si>
    <t>5.3.2</t>
  </si>
  <si>
    <t>Description of Management System</t>
  </si>
  <si>
    <t>5.3.3</t>
  </si>
  <si>
    <t>Total management area and main divisions</t>
  </si>
  <si>
    <t>5.3.4</t>
  </si>
  <si>
    <t>Forest composition and forest production</t>
  </si>
  <si>
    <t>See 1.4.2-5</t>
  </si>
  <si>
    <t>5.3.5</t>
  </si>
  <si>
    <t>Management objectives</t>
  </si>
  <si>
    <t>5.3.6</t>
  </si>
  <si>
    <t>Silviculture and/or forest management systems</t>
  </si>
  <si>
    <t>5.3.6a</t>
  </si>
  <si>
    <t>General description</t>
  </si>
  <si>
    <t>5.3.6b</t>
  </si>
  <si>
    <t>Restocking</t>
  </si>
  <si>
    <t>5.3.7</t>
  </si>
  <si>
    <t>Principal harvesting techniques</t>
  </si>
  <si>
    <t>SUSTAINED YIELD</t>
  </si>
  <si>
    <t>5.4.1</t>
  </si>
  <si>
    <t>5.4.2</t>
  </si>
  <si>
    <t>Assumptions and sources of data on which estimates are based</t>
  </si>
  <si>
    <t>5.4.3</t>
  </si>
  <si>
    <t>Rationale for annual harvest in terms of volumes and species</t>
  </si>
  <si>
    <t>5.4.4</t>
  </si>
  <si>
    <t xml:space="preserve">Actual historical production </t>
  </si>
  <si>
    <t>5.4.5</t>
  </si>
  <si>
    <t>Current production</t>
  </si>
  <si>
    <t>Quantitative summary for each of the main commercial species/NTFP</t>
  </si>
  <si>
    <t>5.4.6</t>
  </si>
  <si>
    <t>Projected production</t>
  </si>
  <si>
    <t xml:space="preserve">ENVIRONMENT AND BIODIVERSITY </t>
  </si>
  <si>
    <t>5.5.1</t>
  </si>
  <si>
    <t>Environmental safeguards</t>
  </si>
  <si>
    <t>Summary from management plan</t>
  </si>
  <si>
    <t>5.5.2</t>
  </si>
  <si>
    <t>Management strategy for the identification and protection of rare, threatened and endangered species;</t>
  </si>
  <si>
    <t>5.5.3</t>
  </si>
  <si>
    <t>Description of High Conservation Values present</t>
  </si>
  <si>
    <t>5.5.4</t>
  </si>
  <si>
    <t>Chemical pesticides used within the forest area and reason for use</t>
  </si>
  <si>
    <t>Short description. Record the quantitative data in A1.1 Pesticides</t>
  </si>
  <si>
    <t>SOCIAL AND COMMUNITY ISSUES</t>
  </si>
  <si>
    <t>SUMMARY OF MONITORING ACTIVITIES</t>
  </si>
  <si>
    <t>OTHER ACTIVITIES</t>
  </si>
  <si>
    <t>5.8.1</t>
  </si>
  <si>
    <t>Summary of non forestry activities being undertaken within the management area</t>
  </si>
  <si>
    <t>5.8.2</t>
  </si>
  <si>
    <t>Impacts</t>
  </si>
  <si>
    <t>TRACKING, TRACING AND IDENTIFICATION OF PRODUCTS</t>
  </si>
  <si>
    <t>5.9.1</t>
  </si>
  <si>
    <t>Key risk areas for mixing certified and non-certified products from the forest area</t>
  </si>
  <si>
    <t>5.9.2</t>
  </si>
  <si>
    <t>Control systems - Systems and Documents used to control material flow</t>
  </si>
  <si>
    <t>5.9.3</t>
  </si>
  <si>
    <t>Identification of certified forest products</t>
  </si>
  <si>
    <t>5.9.4</t>
  </si>
  <si>
    <t>Point at which scope of joint forest and chain of custody ends</t>
  </si>
  <si>
    <t>5.9.5</t>
  </si>
  <si>
    <t>Secondary Processing by Forest Manager</t>
  </si>
  <si>
    <t>None/Subject of separate Chain of Custody report</t>
  </si>
  <si>
    <t>MAP(S)</t>
  </si>
  <si>
    <t>Excision and partial certification</t>
  </si>
  <si>
    <t xml:space="preserve">Excision (part of the certified FMU is excised)
Partial certification (the applicant has some responsibility for other FMU's) </t>
  </si>
  <si>
    <t>See 1.4.17 Basic info for the list of area of forest owned/managed but excluded from scope of certification</t>
  </si>
  <si>
    <t>5.11.1</t>
  </si>
  <si>
    <t xml:space="preserve">FSC-POL-20-003 The excision of areas from the scope of certification
</t>
  </si>
  <si>
    <t>See issues section 3.10, and 2 Findings for documentation of any non-compliances.
OR
There are no excised areas. Policy not evaluated.</t>
  </si>
  <si>
    <t>5.11.2</t>
  </si>
  <si>
    <t xml:space="preserve">Have the other FMU's been assessed against  FSC-POL-20-002 Partial Certification of Large Ownerships? </t>
  </si>
  <si>
    <t>See evaluation under criterion 1.6 and 2 Findings for documentation of any non-compliances.
OR
There are no other forest areas owned or managed. Policy not evaluated.</t>
  </si>
  <si>
    <t>5.11.3</t>
  </si>
  <si>
    <t>Description of the controls that are in place to prevent confusion being generated as to which activities or products are certified, and which are not:</t>
  </si>
  <si>
    <t>5a</t>
  </si>
  <si>
    <t>THE GROUP</t>
  </si>
  <si>
    <t>5a.1</t>
  </si>
  <si>
    <t xml:space="preserve">Group manager/entity description </t>
  </si>
  <si>
    <t>(specify type of operation, year established, number of sites)</t>
  </si>
  <si>
    <t>5a.2</t>
  </si>
  <si>
    <t>Ownership of the land, forest and forest management enterprise</t>
  </si>
  <si>
    <t>See list of group members in Annex 7</t>
  </si>
  <si>
    <t>5a.3</t>
  </si>
  <si>
    <t>Responsibility of Group Manager</t>
  </si>
  <si>
    <t>If Ecosystem Services are within the scope clearly describe the separation of responsibilities between manager &amp; member</t>
  </si>
  <si>
    <t>5a.4</t>
  </si>
  <si>
    <t>Responsibility of Group Members</t>
  </si>
  <si>
    <t>5a.5</t>
  </si>
  <si>
    <t>System for assessment and demonstration of compliance with forest management standard</t>
  </si>
  <si>
    <t>5a.6</t>
  </si>
  <si>
    <r>
      <t>Compliance with FSC</t>
    </r>
    <r>
      <rPr>
        <b/>
        <vertAlign val="superscript"/>
        <sz val="11"/>
        <rFont val="Cambria"/>
        <family val="1"/>
      </rPr>
      <t xml:space="preserve"> </t>
    </r>
    <r>
      <rPr>
        <b/>
        <sz val="11"/>
        <rFont val="Cambria"/>
        <family val="1"/>
      </rPr>
      <t>group requirements</t>
    </r>
  </si>
  <si>
    <t>See Group standard and checklist Annex 6</t>
  </si>
  <si>
    <r>
      <t xml:space="preserve">THE FOREST - </t>
    </r>
    <r>
      <rPr>
        <b/>
        <i/>
        <sz val="11"/>
        <color indexed="12"/>
        <rFont val="Cambria"/>
        <family val="1"/>
      </rPr>
      <t>edit text in blue as appropriate and change to black text and change to black text before submitting report for review</t>
    </r>
  </si>
  <si>
    <t>GENERAL BACKGROUND ABOUT THE OPERATION</t>
  </si>
  <si>
    <t>Site 1:</t>
  </si>
  <si>
    <t>Site 2:</t>
  </si>
  <si>
    <t>Type of operation and year established</t>
  </si>
  <si>
    <t>5.1.2</t>
  </si>
  <si>
    <t>Government/Community/Private/Indigenous/Public</t>
  </si>
  <si>
    <t>Forest Owner/manager’s tenure</t>
  </si>
  <si>
    <t>State/Concession/Community/Private/Indigenous/Public/ Church</t>
  </si>
  <si>
    <t>5.2.4</t>
  </si>
  <si>
    <t>Documented system / Centralised policies and procedures</t>
  </si>
  <si>
    <t>Description of resources available: technical (ie. equipment) and human (ie no. of people /relevant training/access to expert advice). Training systems for whole group should be recorded</t>
  </si>
  <si>
    <t>general:</t>
  </si>
  <si>
    <t>a general description of the group as a whole</t>
  </si>
  <si>
    <t>specific site description</t>
  </si>
  <si>
    <t>Forest description</t>
  </si>
  <si>
    <t>5.3.4a</t>
  </si>
  <si>
    <t>Forest type</t>
  </si>
  <si>
    <t>Plantation / Semi-Natural / Mixed Plantation &amp; Semi-Natural</t>
  </si>
  <si>
    <t>5.3.4b</t>
  </si>
  <si>
    <t>Broad-leaved/ Coniferous/ Broad-leaved dominant/ Coniferous dominant</t>
  </si>
  <si>
    <t>5.3.4c</t>
  </si>
  <si>
    <t>Not applicable /Indigenous /Exotic / Mixed Indigenous and exotic</t>
  </si>
  <si>
    <t>5.3.4d</t>
  </si>
  <si>
    <t>Forest production</t>
  </si>
  <si>
    <t>x ha Production forest, 
x ha Protected forest, 
x ha managed for Non Timber Products or Services</t>
  </si>
  <si>
    <t>x ha restocked by replanting, x ha restocked by natural regeneration</t>
  </si>
  <si>
    <t>Actual historical production</t>
  </si>
  <si>
    <t xml:space="preserve">General  </t>
  </si>
  <si>
    <t>General description of the group as a whole, group systems for identifying HCVs /carrying out HCV assessment, and types of HCVs present in the group</t>
  </si>
  <si>
    <t>site specific</t>
  </si>
  <si>
    <t>List of chemical pesticides used within the forest area, summarised quantitative data on their use and reason for use</t>
  </si>
  <si>
    <t>General</t>
  </si>
  <si>
    <t>General description for Group</t>
  </si>
  <si>
    <t xml:space="preserve">FSC-POL-20-003 The excision of areas from the scope of certification
</t>
  </si>
  <si>
    <t>FSC-POL-20-002 Partial Certification of Large Ownerships</t>
  </si>
  <si>
    <r>
      <t xml:space="preserve">FIRST SURVEILLANCE - </t>
    </r>
    <r>
      <rPr>
        <b/>
        <i/>
        <sz val="11"/>
        <color indexed="12"/>
        <rFont val="Cambria"/>
        <family val="1"/>
      </rPr>
      <t>edit text in blue as appropriate and change to black text before submitting report for review</t>
    </r>
  </si>
  <si>
    <t>Surveillance Assessment dates</t>
  </si>
  <si>
    <t>(Date) Opening meeting and attendees</t>
  </si>
  <si>
    <t>(Date) Closing meeting and attendees</t>
  </si>
  <si>
    <t>Estimate of person days to complete surveillance assessment</t>
  </si>
  <si>
    <t>Summary of person days including time spent on preparatory work, actual audit days, consultation and report writing (excluding travel to the region)</t>
  </si>
  <si>
    <t>Surveillance Assessment team</t>
  </si>
  <si>
    <t>Team members’ c.v.’s are held on file.</t>
  </si>
  <si>
    <t>6.3.1</t>
  </si>
  <si>
    <t>Assessment process</t>
  </si>
  <si>
    <t>6.4.1</t>
  </si>
  <si>
    <t>Criteria assessed at audit</t>
  </si>
  <si>
    <t>All FSC principles and criteria were assessed</t>
  </si>
  <si>
    <t xml:space="preserve">Criteria were selected for assessment based on •areas of potential weakness /related to previous CARs or issues, • related to stakeholder comments received, • where there have been changes in management/scope, • relating to key objectives and on going activities and • to ensure that all principles are assessed at least once during the 4 surveillance visits  •  where there is a high risk of non-compliance to a new standard. AND any significant changes to a standard.
</t>
  </si>
  <si>
    <t>The following criteria were assessed:</t>
  </si>
  <si>
    <t>Stakeholder consultation</t>
  </si>
  <si>
    <t>x visits/interviews were held by phone/in person during audit…</t>
  </si>
  <si>
    <t>Review of corrective actions</t>
  </si>
  <si>
    <t xml:space="preserve">Action taken in relation to previously issued conditions is reviewed given in Section 2 of this report. </t>
  </si>
  <si>
    <t xml:space="preserve">Main sites visited in each FMU </t>
  </si>
  <si>
    <t>6.7.1</t>
  </si>
  <si>
    <t>Records reviewed:</t>
  </si>
  <si>
    <t>a)</t>
  </si>
  <si>
    <t>Complaints received</t>
  </si>
  <si>
    <t>None OR describe any complaints received by forest manager/owner and how dealt with</t>
  </si>
  <si>
    <t>b)</t>
  </si>
  <si>
    <t>Number of accidents in forest work (serious / fatal) since last audit:</t>
  </si>
  <si>
    <t>Whole group:</t>
  </si>
  <si>
    <t>c)</t>
  </si>
  <si>
    <t>List of chemical pesticides used within the forest area since the last audit, summarised quantitative data on their use (amount and area) and reason for use;</t>
  </si>
  <si>
    <t>Record the quantitative data in A1.1 Pesticides.</t>
  </si>
  <si>
    <t>d)</t>
  </si>
  <si>
    <t>Training records:</t>
  </si>
  <si>
    <t>describe results of review of training records</t>
  </si>
  <si>
    <t>e)</t>
  </si>
  <si>
    <t>Operational plan(s) for next 12 months:</t>
  </si>
  <si>
    <t>f)</t>
  </si>
  <si>
    <t>Inventory records:</t>
  </si>
  <si>
    <t>g)</t>
  </si>
  <si>
    <t>Harvesting records:</t>
  </si>
  <si>
    <t>h)</t>
  </si>
  <si>
    <t>Records of sales of FSC certified products:</t>
  </si>
  <si>
    <t>describe copies of invoices, shipping documents seen</t>
  </si>
  <si>
    <t>i)</t>
  </si>
  <si>
    <t>Groups only: Formal communication/written documents sent to group members by group manager in last year:</t>
  </si>
  <si>
    <t>Tracking, tracing and identification of products</t>
  </si>
  <si>
    <t>Excision/Partial certification - Description of the controls that are in place to prevent confusion being generated as to which activities or products are certified, and which are not:</t>
  </si>
  <si>
    <t>Adaptations/Modifications to Standard(s)</t>
  </si>
  <si>
    <t>There were no changes to the standard used in the previous assessment</t>
  </si>
  <si>
    <r>
      <t xml:space="preserve">The forest was assessed against the new National Forest Stewardship Standard (NFSS) which was published for </t>
    </r>
    <r>
      <rPr>
        <i/>
        <sz val="11"/>
        <color indexed="10"/>
        <rFont val="Cambria"/>
        <family val="1"/>
      </rPr>
      <t xml:space="preserve">Country: FSC-STD-name and version, Approved; Date. </t>
    </r>
    <r>
      <rPr>
        <sz val="11"/>
        <color indexed="12"/>
        <rFont val="Cambria"/>
        <family val="1"/>
      </rPr>
      <t xml:space="preserve"> Available at https://fsc.org/en/document-center</t>
    </r>
  </si>
  <si>
    <r>
      <t xml:space="preserve">The forest was assessed againtst a new Interim National Standard (INS) which was published for </t>
    </r>
    <r>
      <rPr>
        <i/>
        <sz val="11"/>
        <color indexed="10"/>
        <rFont val="Cambria"/>
        <family val="1"/>
      </rPr>
      <t xml:space="preserve">Country: FSC-STD-name and version, Approved; Date. </t>
    </r>
    <r>
      <rPr>
        <i/>
        <sz val="11"/>
        <color indexed="12"/>
        <rFont val="Cambria"/>
        <family val="1"/>
      </rPr>
      <t xml:space="preserve"> </t>
    </r>
    <r>
      <rPr>
        <sz val="11"/>
        <color indexed="12"/>
        <rFont val="Cambria"/>
        <family val="1"/>
      </rPr>
      <t>Available at https://fsc.org/en/document-center</t>
    </r>
  </si>
  <si>
    <t>Confirmation of scope</t>
  </si>
  <si>
    <t>The assessment team reviewed the current scope of the certificate in terms of FSC certified forest area and products being produced. There was no change since the previous evaluation.</t>
  </si>
  <si>
    <t xml:space="preserve">New areas have been excised according to FSC-POL-20-003 The excision of areas from the scope of the certificate. See 1.4.17 description and reasons, 6.8 for controls &amp; 6.14 issues for compliance with the policy. </t>
  </si>
  <si>
    <t>Changes to management situation</t>
  </si>
  <si>
    <t>The assessment team reviewed the management situation. No material changes to the management situation were noted.</t>
  </si>
  <si>
    <t xml:space="preserve">New FMU's are under the responsibility (owner - share or partial/manager/consultant/other) of the certificate holder and the FSC-POL-20-002 partial certification of large ownerships  policy has been followed - see 1.4.7 description and reason, 6.8 for controls and A1 FM checklist criteria 1.6  and for compliance with the policy. </t>
  </si>
  <si>
    <t>Results of surveillance assessment</t>
  </si>
  <si>
    <t>Results of the surveillance assessment are recorded in the standard and checklist Annex 1 and any Non-compliances identified are given in Section 2 of this report. See also Issues arising below.</t>
  </si>
  <si>
    <t>Issues arising</t>
  </si>
  <si>
    <t>Where an issue was difficult to assess or contradictory evidence was identified this is discussed in the section below as an Issue and the conclusions drawn given.</t>
  </si>
  <si>
    <r>
      <t xml:space="preserve">SECOND SURVEILLANCE - </t>
    </r>
    <r>
      <rPr>
        <b/>
        <i/>
        <sz val="11"/>
        <color indexed="12"/>
        <rFont val="Cambria"/>
        <family val="1"/>
      </rPr>
      <t>edit text in blue as appropriate and change to black text before submitting report for review</t>
    </r>
  </si>
  <si>
    <t>7.3.1</t>
  </si>
  <si>
    <t>7.4.1</t>
  </si>
  <si>
    <t>7.7.1</t>
  </si>
  <si>
    <r>
      <t xml:space="preserve">THIRD SURVEILLANCE - </t>
    </r>
    <r>
      <rPr>
        <b/>
        <i/>
        <sz val="11"/>
        <color indexed="12"/>
        <rFont val="Cambria"/>
        <family val="1"/>
      </rPr>
      <t>edit text in blue as appropriate and change to black text before submitting report for review</t>
    </r>
  </si>
  <si>
    <t>8.3.1</t>
  </si>
  <si>
    <t>8.4.1</t>
  </si>
  <si>
    <t>8.7.1</t>
  </si>
  <si>
    <r>
      <t xml:space="preserve">FOURTH SURVEILLANCE - </t>
    </r>
    <r>
      <rPr>
        <b/>
        <i/>
        <sz val="11"/>
        <color indexed="12"/>
        <rFont val="Cambria"/>
        <family val="1"/>
      </rPr>
      <t>edit text in blue as appropriate and change to black text before submitting report for review</t>
    </r>
  </si>
  <si>
    <t>9.3.1</t>
  </si>
  <si>
    <t>9.4.1</t>
  </si>
  <si>
    <t>9.7.1</t>
  </si>
  <si>
    <t>Summary of changes since the previous audit:</t>
  </si>
  <si>
    <r>
      <t>SECTION A: FSC</t>
    </r>
    <r>
      <rPr>
        <b/>
        <vertAlign val="superscript"/>
        <sz val="11"/>
        <rFont val="Cambria"/>
        <family val="1"/>
      </rPr>
      <t>®</t>
    </r>
    <r>
      <rPr>
        <b/>
        <sz val="11"/>
        <rFont val="Cambria"/>
        <family val="1"/>
      </rPr>
      <t xml:space="preserve"> TRADEMARK REQUIREMENTS 
FSC-STD-50-001 Requirements for the use of the FSC trademarks by certificate holders</t>
    </r>
  </si>
  <si>
    <t>FSC-STD-50-001 V2-0 part II</t>
  </si>
  <si>
    <t>A1</t>
  </si>
  <si>
    <t>All on-product trademark designs meet FSC Trademark requirements 
e.g. label for use as log tag approved by SA Cert 5.5.18</t>
  </si>
  <si>
    <t>n/a no trademark use to date.</t>
  </si>
  <si>
    <t>FSC-STD-50-001 V2-0 part III</t>
  </si>
  <si>
    <t>A2</t>
  </si>
  <si>
    <t xml:space="preserve">All promotional trademark designs (including website, signage, sales documents, news letters etc. as used) meet FSC Trademark requirements.
</t>
  </si>
  <si>
    <t>FSC-STD-50-001 V2-0 1.5</t>
  </si>
  <si>
    <t>A3</t>
  </si>
  <si>
    <t xml:space="preserve">All  FSC trademark designs have been approved by SA Certification.
</t>
  </si>
  <si>
    <t>Guidance on grading of CARs to be issued is contained in this column</t>
  </si>
  <si>
    <t>V3-0 Pesticides Policy is available here - https://ic.fsc.org/en/document-center/id/374
List of HHP is available here - https://fsc.org/en/document-centre/documents/resource/315.2 
To view or download the approved derogations and conditions go here: https://fsc.org/en/process-page/fsc-pol-30-001-fsc-pesticides-policy 
Note: a List of HHP with newly listed pesticides highlighted in yellow was distributed with a Technical Update from SACL and is available on request.</t>
  </si>
  <si>
    <t>START HERE AND ANSWER THE QUESTIONS BELOW USING DROP-DOWN CHOICE IN COLUMN E - YES OR NO:</t>
  </si>
  <si>
    <t>FURTHER GUIDANCE DURING TRANSITION PERIOD IS CONTAINED IN RELEVANT TECHNICAL UPDATE</t>
  </si>
  <si>
    <t>Does the Certificate Holder use Pesticides?</t>
  </si>
  <si>
    <r>
      <rPr>
        <b/>
        <sz val="11"/>
        <color theme="1"/>
        <rFont val="Cambria"/>
        <family val="1"/>
        <scheme val="major"/>
      </rPr>
      <t>Any Prohibited</t>
    </r>
    <r>
      <rPr>
        <sz val="11"/>
        <rFont val="Cambria"/>
        <family val="1"/>
        <scheme val="major"/>
      </rPr>
      <t xml:space="preserve"> HHP usage beyond 1 August 2019 at time of audit?</t>
    </r>
  </si>
  <si>
    <t>Choose from drop down</t>
  </si>
  <si>
    <t>Note: Existing approved derogations and their conditions remain valid until the 31st December 2020. Until that date, the CH may continue using the FSC prohibited HHP, provided that the derogation conditions are fulfilled. After 31st December 2020 the prohibited pesticides can only be used in emergency situations, or by government order.</t>
  </si>
  <si>
    <t>2a</t>
  </si>
  <si>
    <r>
      <t xml:space="preserve">Does the Certificate Holder have an existing Derogation for a </t>
    </r>
    <r>
      <rPr>
        <b/>
        <sz val="11"/>
        <color theme="1"/>
        <rFont val="Cambria"/>
        <family val="1"/>
        <scheme val="major"/>
      </rPr>
      <t>Prohibited</t>
    </r>
    <r>
      <rPr>
        <sz val="11"/>
        <color theme="1"/>
        <rFont val="Cambria"/>
        <family val="1"/>
        <scheme val="major"/>
      </rPr>
      <t xml:space="preserve"> HHP?</t>
    </r>
  </si>
  <si>
    <r>
      <rPr>
        <b/>
        <sz val="11"/>
        <color theme="1"/>
        <rFont val="Cambria"/>
        <family val="1"/>
        <scheme val="major"/>
      </rPr>
      <t>Any Highly Restricted/Restricted</t>
    </r>
    <r>
      <rPr>
        <sz val="11"/>
        <rFont val="Cambria"/>
        <family val="1"/>
        <scheme val="major"/>
      </rPr>
      <t xml:space="preserve"> HHP usage beyond 1 August 2019 at time of audit?</t>
    </r>
  </si>
  <si>
    <t>3a</t>
  </si>
  <si>
    <r>
      <t xml:space="preserve">Is the </t>
    </r>
    <r>
      <rPr>
        <b/>
        <sz val="11"/>
        <color theme="1"/>
        <rFont val="Cambria"/>
        <family val="1"/>
        <scheme val="major"/>
      </rPr>
      <t>Highly Restricted or Restricted</t>
    </r>
    <r>
      <rPr>
        <sz val="11"/>
        <color theme="1"/>
        <rFont val="Cambria"/>
        <family val="1"/>
        <scheme val="major"/>
      </rPr>
      <t xml:space="preserve"> HHP newly listed?</t>
    </r>
  </si>
  <si>
    <t xml:space="preserve">Note: For Restricted/Highly Restricted, existing approved derogations and their conditions will remain valid until their expiry date or until national HHP indicators become effective and replace the derogations. </t>
  </si>
  <si>
    <t>3b</t>
  </si>
  <si>
    <r>
      <t xml:space="preserve">Does the Certificate Holder have an existing Derogation for a </t>
    </r>
    <r>
      <rPr>
        <b/>
        <sz val="11"/>
        <color theme="1"/>
        <rFont val="Cambria"/>
        <family val="1"/>
        <scheme val="major"/>
      </rPr>
      <t>Highly Restricted or Restricted</t>
    </r>
    <r>
      <rPr>
        <sz val="11"/>
        <color theme="1"/>
        <rFont val="Cambria"/>
        <family val="1"/>
        <scheme val="major"/>
      </rPr>
      <t xml:space="preserve"> HHP on the old list?</t>
    </r>
  </si>
  <si>
    <t xml:space="preserve">Note:  A1.1.5 &amp; A1.1.6 must be completed for ANY pesticide use.  In the transition year for use of unlisted pesticides or newly listed Restricted/Highly Restricted pesticides, Observations only will be issued.  </t>
  </si>
  <si>
    <t>WHEN QUESTIONS ABOVE ANSWERED, FOLLOW THE INSTRUCTIONS ON COMPLETING THE SECTIONS BELOW AS APPLICABLE - A1.1.1, A1.1.2, A1.1.3, A1.1.4, A1.1.5, A1.1.6</t>
  </si>
  <si>
    <t xml:space="preserve">FSC Ref - FSC-POL-30-001 v3. </t>
  </si>
  <si>
    <t>SA Ref</t>
  </si>
  <si>
    <t>Requirement</t>
  </si>
  <si>
    <t>Complies Y/N</t>
  </si>
  <si>
    <t xml:space="preserve">For Prohibited, existing approved derogations and their conditions remain valid until the 31st December 2020. Until that date, the CH may continue using the FSC prohibited HHP, provided that the derogation conditions are fulfilled. After 31st December 2020 the prohibited pesticides can only be used in emergency situations, or by government order. For Restricted/Highly Restricted, existing approved derogations and their conditions will remain valid until their expiry date or until national HHP indicators become effective and replace the derogations. </t>
  </si>
  <si>
    <t>A1.1.1</t>
  </si>
  <si>
    <r>
      <t xml:space="preserve">USE OF PROHIBITED, HIGHLY RESTRICTED or RESTRICTED HHPs </t>
    </r>
    <r>
      <rPr>
        <b/>
        <sz val="11"/>
        <color rgb="FFFF0000"/>
        <rFont val="Cambria"/>
        <family val="1"/>
        <scheme val="major"/>
      </rPr>
      <t>-USE UNDER DEROGATIONS</t>
    </r>
    <r>
      <rPr>
        <b/>
        <sz val="11"/>
        <color theme="1"/>
        <rFont val="Cambria"/>
        <family val="1"/>
        <scheme val="major"/>
      </rPr>
      <t xml:space="preserve"> </t>
    </r>
    <r>
      <rPr>
        <b/>
        <sz val="11"/>
        <color rgb="FFFF0000"/>
        <rFont val="Cambria"/>
        <family val="1"/>
        <scheme val="major"/>
      </rPr>
      <t>ONLY</t>
    </r>
  </si>
  <si>
    <r>
      <t xml:space="preserve">If </t>
    </r>
    <r>
      <rPr>
        <b/>
        <sz val="9"/>
        <rFont val="Cambria"/>
        <family val="1"/>
        <scheme val="major"/>
      </rPr>
      <t>NO,</t>
    </r>
    <r>
      <rPr>
        <sz val="9"/>
        <rFont val="Cambria"/>
        <family val="1"/>
        <scheme val="major"/>
      </rPr>
      <t xml:space="preserve"> state N/A and progress to sections below.  
If</t>
    </r>
    <r>
      <rPr>
        <b/>
        <sz val="9"/>
        <rFont val="Cambria"/>
        <family val="1"/>
        <scheme val="major"/>
      </rPr>
      <t xml:space="preserve"> YES,</t>
    </r>
    <r>
      <rPr>
        <sz val="9"/>
        <rFont val="Cambria"/>
        <family val="1"/>
        <scheme val="major"/>
      </rPr>
      <t xml:space="preserve"> complete this section for all pesticides used under derogation, and remember to insert the relevant derogation checklist (RT-FM-002 or 003 amended) for the pesticide used and insert in report.  Note that derogations are time-limited</t>
    </r>
  </si>
  <si>
    <t>1.1.1.1</t>
  </si>
  <si>
    <t xml:space="preserve">Does the Company have existing derogation(s) to use a Prohibited/Highly Restricted/Restricted HHP? </t>
  </si>
  <si>
    <t>Hide / Add rows as necessary</t>
  </si>
  <si>
    <t>1.1.1.2</t>
  </si>
  <si>
    <t>Pesticide Name and Active Ingredients</t>
  </si>
  <si>
    <t>1.1.1.3</t>
  </si>
  <si>
    <t>Quantity Used (state units)</t>
  </si>
  <si>
    <t>1.1.1.4</t>
  </si>
  <si>
    <t>Forest Area</t>
  </si>
  <si>
    <t>1.1.1.5</t>
  </si>
  <si>
    <t>Reason for Use</t>
  </si>
  <si>
    <t>Remember to attach the derogation checklist to the report</t>
  </si>
  <si>
    <t>1.1.1.6</t>
  </si>
  <si>
    <t>Has the Company fulfilled the requirements of the Derogation?</t>
  </si>
  <si>
    <t>1.1.1.7</t>
  </si>
  <si>
    <t>Record Expiry Date of Derogation</t>
  </si>
  <si>
    <t>Hide/Add rows as necessary</t>
  </si>
  <si>
    <t>1.1.1.8</t>
  </si>
  <si>
    <t>1.1.1.9</t>
  </si>
  <si>
    <t>1.1.1.10</t>
  </si>
  <si>
    <t>Forest Area of use</t>
  </si>
  <si>
    <t>1.1.1.11</t>
  </si>
  <si>
    <t>1.1.1.12</t>
  </si>
  <si>
    <t>1.1.1.13</t>
  </si>
  <si>
    <t>A1.1.2</t>
  </si>
  <si>
    <r>
      <t xml:space="preserve">PROHIBITED HHP </t>
    </r>
    <r>
      <rPr>
        <b/>
        <sz val="11"/>
        <color rgb="FFFF0000"/>
        <rFont val="Cambria"/>
        <family val="1"/>
        <scheme val="major"/>
      </rPr>
      <t>WITHOUT A DEROGATION</t>
    </r>
  </si>
  <si>
    <r>
      <t xml:space="preserve">N/A if no use.  If N, and not under emergency situation or government order, result is </t>
    </r>
    <r>
      <rPr>
        <b/>
        <sz val="11"/>
        <color rgb="FFFF0000"/>
        <rFont val="Cambria"/>
        <family val="1"/>
        <scheme val="major"/>
      </rPr>
      <t xml:space="preserve">Major CAR, or Suspension of certificate if can be proven that intentional </t>
    </r>
  </si>
  <si>
    <t>4.2.11</t>
  </si>
  <si>
    <t>Has the Company used a Prohibited pesticide without a valid derogation in place? If Emergency or Government Order see A.1.1.3.</t>
  </si>
  <si>
    <t>FSC prohibited HHPs shall not be used unless in emergency situations or by governmental orders.
In case of emergency situations or governmental orders, the CH shall:
• conform with Annex 3 of the revised Policy ‘Procedure for the
exceptional use of FSC prohibited HHPs’, and
• incorporate to the ESRA the requirements from the most recent
published draft of the HHP-IGI (not applicable until a draft of the
HHP-IGIs has been published and FSC has provided additional information).</t>
  </si>
  <si>
    <t>A1.1.3</t>
  </si>
  <si>
    <r>
      <t xml:space="preserve">PROHIBITED HHP Used </t>
    </r>
    <r>
      <rPr>
        <b/>
        <sz val="11"/>
        <color rgb="FFFF0000"/>
        <rFont val="Cambria"/>
        <family val="1"/>
        <scheme val="major"/>
      </rPr>
      <t>Under Emergency Situations or Government Order</t>
    </r>
  </si>
  <si>
    <r>
      <t xml:space="preserve">N/A if no use.  If no derogation, and not under emergency situation or government order, result is Major CAR, or Suspension of certificate if can be proven that intentional </t>
    </r>
    <r>
      <rPr>
        <sz val="11"/>
        <rFont val="Cambria"/>
        <family val="1"/>
        <scheme val="major"/>
      </rPr>
      <t xml:space="preserve">  
If Y, complete below</t>
    </r>
  </si>
  <si>
    <t>1.1.3.1</t>
  </si>
  <si>
    <t xml:space="preserve">Is the Company using a Prohibited HHP under an Emergency situation or Government Order? </t>
  </si>
  <si>
    <t>1.1.3.2</t>
  </si>
  <si>
    <t>1.1.3.3</t>
  </si>
  <si>
    <t>Justification for Use and Evidence</t>
  </si>
  <si>
    <t>1.1.3.4</t>
  </si>
  <si>
    <t>1.1.3.5</t>
  </si>
  <si>
    <r>
      <rPr>
        <b/>
        <sz val="9"/>
        <color rgb="FFFF0000"/>
        <rFont val="Cambria"/>
        <family val="1"/>
        <scheme val="major"/>
      </rPr>
      <t>NOTE non-compliance with any of these points leads to a MAJOR CAR</t>
    </r>
    <r>
      <rPr>
        <sz val="9"/>
        <color theme="1"/>
        <rFont val="Cambria"/>
        <family val="1"/>
        <scheme val="major"/>
      </rPr>
      <t xml:space="preserve">
Ref Annex 3 of FSC-POL-30-001 and INT-POL-30-001_07 gives detail of compliance requirements - available on page 12 of https://ic.fsc.org/en/document-center/id/110
</t>
    </r>
  </si>
  <si>
    <t>Annex 3, pt.1</t>
  </si>
  <si>
    <t>1.1.3.6</t>
  </si>
  <si>
    <t>Has the Company provided a written notification to SACL that includes:
a) The intent to use a FSC prohibited HHP
b) A rationale for its use?</t>
  </si>
  <si>
    <t>Annex 3, pt.2</t>
  </si>
  <si>
    <t>1.1.3.7</t>
  </si>
  <si>
    <t>Has the Company submitted to SACL within thirty (30) days of starting the use:
a) A rationale for the need to use the FSC prohibited HHP,
b) A site specific environmental and social risk assessment (ESRA)
c) Control measures for identified risks,
d) Training and monitoring in place to prevent, minimize and mitigate impacts and
e) A description of the review processes of c) and d)?</t>
  </si>
  <si>
    <t>Annex 3, pt 5</t>
  </si>
  <si>
    <t>1.1.3.8</t>
  </si>
  <si>
    <t>a comparative ESRA shall be completed and
demonstrate that the pest or disease problem cannot feasibly be controlled by
a less hazardous alternative.</t>
  </si>
  <si>
    <t>This is only applicable once the indicators become available, otherwise N/A</t>
  </si>
  <si>
    <t>Annex 3, pt 3</t>
  </si>
  <si>
    <t>1.1.3.9</t>
  </si>
  <si>
    <t>Where applicable, have ESRA requirements from HHP-IGI been incorporated?</t>
  </si>
  <si>
    <t>Before using a FSC highly restricted HHP or FSC restricted HHPs, the CH shall:
• conduct an environmental and social risk assessment (ESRA)
conforming with the requirements of the ESRA framework for
Organizations in the revised Policy (clause 4.12).
• incorporate to their ESRA the conditions from the most recent
derogation approved in the country for that chemical pesticide, if
there is one.
• Conform with the requirements from the most recent published
draft of the HHP-IGI (not applicable until a draft of the HHP-IGIs
has been published and FSC provides additional information).</t>
  </si>
  <si>
    <t>A1.1.4</t>
  </si>
  <si>
    <t>Use of Restricted or Highly Restricted HHPs without Derogation</t>
  </si>
  <si>
    <r>
      <rPr>
        <b/>
        <sz val="9"/>
        <color theme="1"/>
        <rFont val="Cambria"/>
        <family val="1"/>
        <scheme val="major"/>
      </rPr>
      <t>IF NO USAGE</t>
    </r>
    <r>
      <rPr>
        <sz val="9"/>
        <color theme="1"/>
        <rFont val="Cambria"/>
        <family val="1"/>
        <scheme val="major"/>
      </rPr>
      <t xml:space="preserve"> STATE NO HERE,
</t>
    </r>
    <r>
      <rPr>
        <b/>
        <sz val="9"/>
        <color theme="1"/>
        <rFont val="Cambria"/>
        <family val="1"/>
        <scheme val="major"/>
      </rPr>
      <t>IF YES</t>
    </r>
    <r>
      <rPr>
        <sz val="9"/>
        <color theme="1"/>
        <rFont val="Cambria"/>
        <family val="1"/>
        <scheme val="major"/>
      </rPr>
      <t xml:space="preserve">, COMPLETE INFORMATION BELOW - For each HHP pesticide used complete the cells below, hide/copy more rows as needed. 
- </t>
    </r>
    <r>
      <rPr>
        <b/>
        <sz val="9"/>
        <color theme="1"/>
        <rFont val="Cambria"/>
        <family val="1"/>
        <scheme val="major"/>
      </rPr>
      <t>If Newly listed (and audit is before December 31st 2020)</t>
    </r>
    <r>
      <rPr>
        <sz val="9"/>
        <color theme="1"/>
        <rFont val="Cambria"/>
        <family val="1"/>
        <scheme val="major"/>
      </rPr>
      <t>, issue an</t>
    </r>
    <r>
      <rPr>
        <b/>
        <sz val="9"/>
        <color theme="1"/>
        <rFont val="Cambria"/>
        <family val="1"/>
        <scheme val="major"/>
      </rPr>
      <t xml:space="preserve"> Observation</t>
    </r>
    <r>
      <rPr>
        <sz val="9"/>
        <color theme="1"/>
        <rFont val="Cambria"/>
        <family val="1"/>
        <scheme val="major"/>
      </rPr>
      <t xml:space="preserve"> to comply with requirements of Pesticides Policy, including ESRA, by December 31st, 2020.
- If </t>
    </r>
    <r>
      <rPr>
        <b/>
        <u/>
        <sz val="9"/>
        <color theme="1"/>
        <rFont val="Cambria"/>
        <family val="1"/>
        <scheme val="major"/>
      </rPr>
      <t>NOT Newly listed</t>
    </r>
    <r>
      <rPr>
        <sz val="9"/>
        <color theme="1"/>
        <rFont val="Cambria"/>
        <family val="1"/>
        <scheme val="major"/>
      </rPr>
      <t xml:space="preserve"> (and audit is before December 31st 2020), issue a </t>
    </r>
    <r>
      <rPr>
        <b/>
        <sz val="9"/>
        <color theme="1"/>
        <rFont val="Cambria"/>
        <family val="1"/>
        <scheme val="major"/>
      </rPr>
      <t>Major CAR</t>
    </r>
    <r>
      <rPr>
        <sz val="9"/>
        <color theme="1"/>
        <rFont val="Cambria"/>
        <family val="1"/>
        <scheme val="major"/>
      </rPr>
      <t xml:space="preserve"> to comply with the requirements of Pesticides Policy, including ESRA.
- </t>
    </r>
    <r>
      <rPr>
        <b/>
        <sz val="9"/>
        <color theme="1"/>
        <rFont val="Cambria"/>
        <family val="1"/>
        <scheme val="major"/>
      </rPr>
      <t>After December 31st 2020</t>
    </r>
    <r>
      <rPr>
        <sz val="9"/>
        <color theme="1"/>
        <rFont val="Cambria"/>
        <family val="1"/>
        <scheme val="major"/>
      </rPr>
      <t>, issue Minor / Major CARs as necessary.</t>
    </r>
  </si>
  <si>
    <t>1.1.4.1</t>
  </si>
  <si>
    <t xml:space="preserve">Is there use of a Highly Restricted or Restricted HHP? </t>
  </si>
  <si>
    <t>Forest area of use</t>
  </si>
  <si>
    <t>Which List(s) does this feature on?</t>
  </si>
  <si>
    <t>A1.1.5</t>
  </si>
  <si>
    <t xml:space="preserve">Use of Other Pesticides - Full Compliance from 31st December 2020 only - see note below.
Note that for any non-conformance relating to the ESRA within the transition period raise only one Observation,
 which says “The Company should ensure compliance with all relevant elements of 
the FSC Pesticides policy FSC-POL-30-001 v3 by the 31st December 2020” </t>
  </si>
  <si>
    <t>From 31st December 2020, before using other chemical pesticides, the CH
shall:
• conduct an environmental and social risk assessment (ESRA)
conforming with the requirements of the ESRA framework for
Organizations in the revised Policy (clause 4.12).</t>
  </si>
  <si>
    <t>From 31 December 2020, has an ESRA been completed for pesticides not on the lists?</t>
  </si>
  <si>
    <r>
      <t xml:space="preserve">If a </t>
    </r>
    <r>
      <rPr>
        <b/>
        <sz val="9"/>
        <color theme="1"/>
        <rFont val="Cambria"/>
        <family val="1"/>
        <scheme val="major"/>
      </rPr>
      <t>Prohibited HHP</t>
    </r>
    <r>
      <rPr>
        <sz val="9"/>
        <color theme="1"/>
        <rFont val="Cambria"/>
        <family val="1"/>
        <scheme val="major"/>
      </rPr>
      <t xml:space="preserve"> is used, a Major CAR will be issued , or suspension (if intentional) of certificate, unless under emergency situation or government order
If a </t>
    </r>
    <r>
      <rPr>
        <b/>
        <sz val="9"/>
        <color theme="1"/>
        <rFont val="Cambria"/>
        <family val="1"/>
        <scheme val="major"/>
      </rPr>
      <t>previously listed Restricted/Highly Restricted HHP</t>
    </r>
    <r>
      <rPr>
        <sz val="9"/>
        <color theme="1"/>
        <rFont val="Cambria"/>
        <family val="1"/>
        <scheme val="major"/>
      </rPr>
      <t xml:space="preserve"> is used without derogation, any non-conformance relating to the ESRA within the transition period will result in a Major CAR (no ESRA, or ESRA incomplete).  
If a </t>
    </r>
    <r>
      <rPr>
        <b/>
        <sz val="9"/>
        <color theme="1"/>
        <rFont val="Cambria"/>
        <family val="1"/>
        <scheme val="major"/>
      </rPr>
      <t>NEWLY listed Restricted/Highly Restricted HHP</t>
    </r>
    <r>
      <rPr>
        <sz val="9"/>
        <color theme="1"/>
        <rFont val="Cambria"/>
        <family val="1"/>
        <scheme val="major"/>
      </rPr>
      <t xml:space="preserve"> is used </t>
    </r>
    <r>
      <rPr>
        <b/>
        <sz val="9"/>
        <color theme="1"/>
        <rFont val="Cambria"/>
        <family val="1"/>
        <scheme val="major"/>
      </rPr>
      <t>WITHIN THE TRANSITION PERIOD</t>
    </r>
    <r>
      <rPr>
        <sz val="9"/>
        <color theme="1"/>
        <rFont val="Cambria"/>
        <family val="1"/>
        <scheme val="major"/>
      </rPr>
      <t xml:space="preserve"> raise only one Observation which says “The Company should ensure compliance with all relevant elements of the FSC Pesticides policy FSC-POL-30-001 v3 by the 31st December 2020”. 
If a </t>
    </r>
    <r>
      <rPr>
        <b/>
        <sz val="9"/>
        <color theme="1"/>
        <rFont val="Cambria"/>
        <family val="1"/>
        <scheme val="major"/>
      </rPr>
      <t>ANY listed Restricted/Highly Restricted HHP or non-listed pesticide</t>
    </r>
    <r>
      <rPr>
        <sz val="9"/>
        <color theme="1"/>
        <rFont val="Cambria"/>
        <family val="1"/>
        <scheme val="major"/>
      </rPr>
      <t xml:space="preserve"> is used </t>
    </r>
    <r>
      <rPr>
        <b/>
        <sz val="9"/>
        <color theme="1"/>
        <rFont val="Cambria"/>
        <family val="1"/>
        <scheme val="major"/>
      </rPr>
      <t>AFTER 31st December 2020</t>
    </r>
    <r>
      <rPr>
        <sz val="9"/>
        <color theme="1"/>
        <rFont val="Cambria"/>
        <family val="1"/>
        <scheme val="major"/>
      </rPr>
      <t>, any non-conformance to the ESRA will result in a CAR (Minor or Major depending on severity of non-compliance). CARs to be raised at indicator level</t>
    </r>
  </si>
  <si>
    <t>A1.1.6</t>
  </si>
  <si>
    <r>
      <t xml:space="preserve">Use of ALL Pesticides - Quality Management System
For all Pesticide Use recorded above, complete the following section on QMS requirements.
</t>
    </r>
    <r>
      <rPr>
        <b/>
        <sz val="11"/>
        <color rgb="FFFF0000"/>
        <rFont val="Cambria"/>
        <family val="1"/>
        <scheme val="major"/>
      </rPr>
      <t>1) FSC considers the risk associated with using FSC prohibited HHPs 
to be unacceptable due to their high toxicity, even at low exposure.
2) Where multiple pesticides are used (and therefore multiple ESRAs), 
Auditor to complete detail in comments section at indicator level 
e.g. 6 pesticides - compliant, for pesticides x and y non-compliant, ESRA does not include information.</t>
    </r>
    <r>
      <rPr>
        <b/>
        <sz val="11"/>
        <color theme="1"/>
        <rFont val="Cambria"/>
        <family val="1"/>
        <scheme val="major"/>
      </rPr>
      <t xml:space="preserve">
</t>
    </r>
  </si>
  <si>
    <t>Page 39 of FSC-POL-30-001 V3-0 gives the guidance on the use of the FSC ESRA Template and the minimum ESRA requirements</t>
  </si>
  <si>
    <t>FSC-POL-30-001 V3-0 Para 4.12 part 1</t>
  </si>
  <si>
    <t>1.1.6.1</t>
  </si>
  <si>
    <t>Does the Company give preference, as a matter of principle, to:
1. non-chemical methods over chemical pesticides,
2. chemical pesticides not listed in the FSC lists of HHPs over those listed
in the FSC lists of HHPs, and
3. FSC restricted HHPs over FSC highly restricted HHPs?</t>
  </si>
  <si>
    <t>For questions 1.1.6.2 to 1.1.6.10, if easier, create an additional row for each pesticide/ESRA where a Certificate Holder has multiple ESRAs/Pesticides.</t>
  </si>
  <si>
    <t>4.12, part 2 and 4</t>
  </si>
  <si>
    <t>1.1.6.2</t>
  </si>
  <si>
    <t>Has the Company undertaken a comparative ESRA(s) according to scale, intensity and risk (SIR) as part of its integrated pest management to identify the lowest risk option, the conditions for pesticide use and the generic mitigation and monitoring measures to minimize the risks?</t>
  </si>
  <si>
    <t xml:space="preserve">1- identified hazards - Acute Toxicity, Chronic Toxicity, Environmental Toxicity
2 -Exposure Characterisation
3 - Exposure elements - Soil, Water, Atmosphere, non-target spp, NTFPs, HCVs, Landscape, Ecosystem services.  Social values - Health, Water, Food, infrastructure, economic viability, welfare, rights. 
4 -Local Exposure variables: Formulation, Mixture of active ingredients, Concentration, Dose, Frequency and interval of application, Scale of treatment area, Method of application, Application system and equipment, Number of previous applications, Metabolites, Capacity and skills of workers, Personal protective equipment, Emergency related equipment, Site conditions, Predicted weather and climatic conditions,  Spray drift, Waste management systems, Information available to neighbours about pesticide application </t>
  </si>
  <si>
    <t>4.12, part 3</t>
  </si>
  <si>
    <t>1.1.6.3</t>
  </si>
  <si>
    <t>Does the ESRA(s) include the minimum list of types of hazards, exposure elements and exposure variables described in Annex 2 of the Policy? (see guidance left)</t>
  </si>
  <si>
    <t>4.12, part 6</t>
  </si>
  <si>
    <t>1.1.6.4</t>
  </si>
  <si>
    <t>Has the Company incorporated the results of their ESRA(s) to site operational plans, to identify site-specific risks and adapt the generic mitigation and monitoring measures previously identified in the IPM ESRA(s)?</t>
  </si>
  <si>
    <t>FSC-POL-30-001 V3-0 Para 4.12 parts 2 to 5</t>
  </si>
  <si>
    <t>1.1.6.5</t>
  </si>
  <si>
    <t>Has the Company incorporated to their ESRA(s) the conditions from the more recent derogation approved in the country for that chemical pesticide, if there is one?</t>
  </si>
  <si>
    <t>only applicable once pesticides requirements have been incorporated into the draft IGIs/ National Standard.
The CH shall review the most recent draft of the IGIs for the use of HHPs published by FSC International, specifically the draft IGIs for all HHPs and draft IGIs applicable to specific hazard groups, to identify aspects applicable to the HHP they intend to use, and, if relevant, bring these aspects into their ESRA.
It is not mandatory for the CH to conform with these draft indicators or the associated instructions for standard developers. However, the CH is required to
review the draft IGIs and use them as guidance for their ESRA.
For example, in some contexts the CH may find that the draft IGIs on biomonitoring provide useful guidance on how they could approach monitoring
of exposure and any human health impacts, but in other contexts, particularly where there are already robust systems in place to mitigate risks of pesticide
use, the CH may be able to identify equally or more effective approaches to monitoring.</t>
  </si>
  <si>
    <t>1.1.6.6</t>
  </si>
  <si>
    <t>Has the Company incorporated to the ESRA(s), the requirements from the most recent published draft of the IGI?</t>
  </si>
  <si>
    <t>http://pesticides.fsc.org/strategy-database</t>
  </si>
  <si>
    <t>FSC-POL-30-001 V3-0 Para 4.12 part 8</t>
  </si>
  <si>
    <t>1.1.6.7</t>
  </si>
  <si>
    <t>Has the Company consulted the online FSC database for information exchange on alternatives and monitoring procedures?</t>
  </si>
  <si>
    <t>1.1.6.8</t>
  </si>
  <si>
    <t>Has the Company selected the option that demonstrates least social and environmental damages, more effectiveness and equal or greater social and environmental benefits?</t>
  </si>
  <si>
    <t>FSC-POL-30-001 V3-0 Para 4.12 part 6</t>
  </si>
  <si>
    <t>1.1.6.9</t>
  </si>
  <si>
    <t>Before applying any chemical pesticide, has the Company incorporated the results of their ESRA(s) to site operational plans, to identify site-specific risks and adapt the generic mitigation and monitoring measures previously identified in the IPM ESRA(s)?</t>
  </si>
  <si>
    <t>FSC-POL-30-001 V3-0 Para 4.12 part 7</t>
  </si>
  <si>
    <t>1.1.6.10</t>
  </si>
  <si>
    <t>Has the Company Made the ESRA(s) and incorporation to the operational plans available to affected stakeholders upon request?</t>
  </si>
  <si>
    <t>FSC-POL-30-001 V3-0 Para 4.12 part 9</t>
  </si>
  <si>
    <t>1.1.6.11</t>
  </si>
  <si>
    <t>Does the Company have programmes in place, according to SIR, to research, identify and test alternatives to replace FSC highly restricted HHPs and restricted HHPs with less hazardous alternatives. Programmes shall have clear actions, timelines, targets and resources allocated?</t>
  </si>
  <si>
    <t>FSC-POL-30-001 V3-0 Para 4.12 part 10</t>
  </si>
  <si>
    <t>1.1.6.12</t>
  </si>
  <si>
    <t>Has the Company engaged with stakeholders in conformance with the requirements in the applicable National Forest Stewardship Standard or Interim National Standard when conducting ESRA(s)?</t>
  </si>
  <si>
    <t>FSC-POL-30-001 V3-0 Para 4.12 part 12</t>
  </si>
  <si>
    <t>1.1.6.13</t>
  </si>
  <si>
    <t>Has the Company Informed third-party processing plants located in the spatial area of the MU and third-party nursery suppliers of the list of FSC prohibited chemical pesticides, encouraging them to avoid these pesticides in their processes and in the production of seedlings and other materials entering the management unit?</t>
  </si>
  <si>
    <t>FSC-POL-30-001 V3-0 Para 4.12 part 13</t>
  </si>
  <si>
    <t>1.1.6.14</t>
  </si>
  <si>
    <t>Has the Company requested the list of FSC prohibited chemical pesticides used by processing plants and nurseries suppliers described in clause 4.12.12 above?</t>
  </si>
  <si>
    <t>FSC-POL-30-001 V3-0 Para 6.1</t>
  </si>
  <si>
    <t>1.1.6.15</t>
  </si>
  <si>
    <t>Has the Company maintained records of chemical pesticide usage, including:
• Trade name,
• Active ingredient,
• Quantity of active ingredient used,
• Period of use,
• Number and frequency of applications,
• Location and area of use and
• Reason for use?</t>
  </si>
  <si>
    <t>FSC-POL-30-001 V3-0 Para 5.1.1</t>
  </si>
  <si>
    <t>1.1.6.16</t>
  </si>
  <si>
    <t>Has the Company prioritized risk prevention and mitigation over damage repair and
compensation?</t>
  </si>
  <si>
    <t>FSC-POL-30-001 V3-0 Para 5.1.2</t>
  </si>
  <si>
    <t>1.1.6.17</t>
  </si>
  <si>
    <t>Where applicable, has the Company repaired damages according to their magnitude, in consistency with Criterion 6.3 of FSC-STD-01-001 FSC Principles and Criteria V5-2, regarding environmental damage and Criterion 2.6 regarding occupational injuries?</t>
  </si>
  <si>
    <t>FSC-POL-30-001 V3-0 Paras 5.1.3 and 5.1.4</t>
  </si>
  <si>
    <t>1.1.6.18</t>
  </si>
  <si>
    <t>Has the Company, where applicable, provided fair compensation when reparation is not possible; and developed mechanisms for resolving grievances and for providing fair compensation to workers and local communities, consistent with Criterion 2.6 and Criterion 4.6 of FSC-STD-01-001 FSC Principles and Criteria V5-2?</t>
  </si>
  <si>
    <r>
      <t xml:space="preserve">ANNEX 1.2 Intact Forest Landscapes Checklist - for evaluation of Advice-20-007-018 
</t>
    </r>
    <r>
      <rPr>
        <b/>
        <i/>
        <sz val="10"/>
        <rFont val="Cambria"/>
        <family val="1"/>
        <scheme val="major"/>
      </rPr>
      <t xml:space="preserve">
NOTE: This Advice Note will expire in each country once the National Forest Stewardship Standard or Interim National Standard becomes effective with IFL indicators.</t>
    </r>
  </si>
  <si>
    <t>A. Is the forest in any of the following Regions/Countries? IF YES CONTINUE TO B.</t>
  </si>
  <si>
    <t>Countries where Intact Forest Landscapes exist according to Global Forest Watch maps: Angola, Argentina, Australia, Belize, Bhutan, Bolivia, Brazil, Brunei, Cambodia, Cameroon, Canada, Central African Republic, Chile, China, Colombia, Congo DRC, Costa Rica, Cote d'Ivoire, Dominican Rep, Ecuador, Equatorial Guinea, Ethiopia, Finland, French Guiana, Gabon, Georgia, Guatemala, Guyana, Honduras, India, Indonesia, Japan, Kazakhstan, Laos, Liberia, Madagascar, Malaysia, Mexico, Mongolia, Myanmar, New Zealand, Nicaragua, Nigeria, Norway, Panama, Papua N Guinea, Paraguay, Peru, Philippines, Repl. Congo, Russia, Solomon Islands, Suriname, Sweden, Tanzania, Thailand, Uganda, United States, Venezuela and Vietnam.</t>
  </si>
  <si>
    <t>B. Region/Country in scope of certificate:</t>
  </si>
  <si>
    <t>C. Applicable Standard &amp; effective date:</t>
  </si>
  <si>
    <t>D. Does the applicable standard include IFL indicators (based on IGI v2.0 or later)? IF YES MOVE TO THE APPLICABLE STD CHECKLIST, IF NO CONTINUE ON THIS SHEET.</t>
  </si>
  <si>
    <t>E. Has the CH conducted an analysis to determine presense/absence of IFL in the MU/s? GIVE DETAILS AT 1.3 BELOW.</t>
  </si>
  <si>
    <t>F. Is there any IFL found within the MU's? Give details.</t>
  </si>
  <si>
    <t>G. Any other relevant information:</t>
  </si>
  <si>
    <r>
      <t xml:space="preserve">H. Validation of IFL map (only relevant if 1.1, 1.2, 1.3 </t>
    </r>
    <r>
      <rPr>
        <b/>
        <u/>
        <sz val="11"/>
        <rFont val="Cambria"/>
        <family val="1"/>
        <scheme val="major"/>
      </rPr>
      <t>and</t>
    </r>
    <r>
      <rPr>
        <b/>
        <sz val="11"/>
        <rFont val="Cambria"/>
        <family val="1"/>
        <scheme val="major"/>
      </rPr>
      <t xml:space="preserve"> 1.4 have been met below):</t>
    </r>
  </si>
  <si>
    <t>NB - this checklist should be used in conjunction with the evaluation of Principle 9 and any CARs shall be raised against the advice note and the relevant criteria in P9 - see column A.</t>
  </si>
  <si>
    <t xml:space="preserve">1. Forest Management operations, including harvesting and road building may proceed in IFLs, if they:
</t>
  </si>
  <si>
    <t>CAR</t>
  </si>
  <si>
    <t>Advice-20-007-018 1.1 &amp; FSC criterion 9.3</t>
  </si>
  <si>
    <t>1.1. Forest Management operations, including harvesting and road building may proceed in IFLs, if they do not impact more than 20% of Intact Forest Landscapes within the Management Unit (MU), and</t>
  </si>
  <si>
    <t>Raise CAR under FSC criterion 9.3</t>
  </si>
  <si>
    <t>Advice-20-007-018 1.2 &amp; FSC criterion 9.3</t>
  </si>
  <si>
    <t xml:space="preserve">1.2. Forest Management operations, including harvesting and road building may proceed in IFLs, if they do not reduce any IFLs below the 50,000 ha threshold in the landscape.
NOTE: FSC is developing further instructions on road building in IFLs.
</t>
  </si>
  <si>
    <t>Advice-20-007-018 1.3 &amp; FSC criterion 9.1</t>
  </si>
  <si>
    <t>1.3. Global Forest Watch IFL maps www.globalforestwatch.org, or a more recent IFL inventory using the same methodology*, such as Global Forest Watch Canada, shall be used in all regions as a
baseline. Describe the method used to determine presence/absence of IFL in the MU.</t>
  </si>
  <si>
    <t>Raise CAR under FSC criterion 9.1</t>
  </si>
  <si>
    <t>*FSC INT-DIR-20-007_17 clarifies what is meant by "same methodology":
Certificate holders are expected to use the best available remote sensing data validated by ground truthing, when they have technical and financial resources to do so. However, certificate holders may update the IFL boundaries using also other forms of best available information, such as historical harvesting documentation combined with sales invoices, maps and external data provided by independent organizations, scientists and experts.
Presence of IFL can be assessed based on Section 3.2 in FSC-GUI-30-010, which states:
“Areas with evidence of certain types of human influence are considered disturbed and consequently not eligible for inclusion in an IFL, including:
• Timber production areas, agricultural lands and human settlements with a buffer zone of 1 km;
• Primary and secondary forest roads and skid trails, with a buffer zone of 1 km on either side;
• Areas, where industrial activities occurred during the last 30-70 years, such as logging, mining, oil and gas exploration and extraction, peat extraction, etc.
Areas with evidence of low-intensity and old disturbances are treated as subject to "background" influence and are eligible for inclusion in an IFL. Sources of background influence include local shifting cultivation activities, diffuse grazing by domestic animals, low-intensity selective logging for non-commercial purposes, and hunting.’’
NOTE: The definition for IFL given in http://www.intactforests.org/concept.html differs from the FSC IFL guide. The difference originates from the terms “ low-intensity selective logging’’ and “unpaved trails’’ which needed further clarification to be understood correctly.
These two terms were discussed in a Workshop in Brazil in Nov 2017 and thereafter between FSC High Conservation Value Technical Working Group, World Resource Institute and Global Forest Watch, which resulted the wording above.
NOTE: “Timber production areas” refer to areas impacted by forestry operations, rather than areas zoned or intended for timber production - which may still remain an IFL. “Human settlements” of low intensity traditional habitation by Indigenous Peoples that maintains forest intactness are eligible for inclusion in an IFL.</t>
  </si>
  <si>
    <r>
      <t xml:space="preserve">1.4 If the forest managers have used a more recent IFL inventory using the same methodology (see guidance in 1.3 above) there is an up to date map available which is </t>
    </r>
    <r>
      <rPr>
        <b/>
        <u/>
        <sz val="11"/>
        <rFont val="Cambria"/>
        <family val="1"/>
        <scheme val="major"/>
      </rPr>
      <t>validated</t>
    </r>
    <r>
      <rPr>
        <b/>
        <sz val="11"/>
        <rFont val="Cambria"/>
        <family val="1"/>
        <scheme val="major"/>
      </rPr>
      <t xml:space="preserve"> and has been included in this report. </t>
    </r>
  </si>
  <si>
    <t>Auditor to include the validated IFL maps in this report, together with the map showing the overlap with GFW defined IFL (www.globalforestwatch.org) and the Management Unit. Auditor to paste validated maps into this worksheet (if possible) or list clearly in A5 Additional info and submit with the report.
NB. The certificate holder can start using the updated IFL maps once Soil Association has
validated them and recorded their validation. Compliance with this indicator in the approved final report = Validation of the IFL map. 
If forest managers use the GFW maps without any variance this requirement is n/a.</t>
  </si>
  <si>
    <t xml:space="preserve">1.5 If the forest managers have used a more recent IFL inventory using the same methodology (see guidance in 1.3 and 1.4) there is an up to date map available. The map has been validated by Soil Association and is included in the forest management plan using geoprocessing tools, or manually. 
</t>
  </si>
  <si>
    <t xml:space="preserve">Raise an observation if the map has been prepared according to 1.3 and 1.4 but the report has not yet been approved and maps therefore not included in the management plan.  </t>
  </si>
  <si>
    <t>ANNEX 2 - STAKEHOLDER SUMMARY REPORT (note: similar issues may be grouped together)</t>
  </si>
  <si>
    <t>Audit (MA, S1 etc..)</t>
  </si>
  <si>
    <t>Relation / stakeholder type - eg. neighbour, NGO etc</t>
  </si>
  <si>
    <t>Stakeholder ref number</t>
  </si>
  <si>
    <t>Site name (if group multi-site)</t>
  </si>
  <si>
    <t>Issue category</t>
  </si>
  <si>
    <t>Positive / 
Negative/ Other</t>
  </si>
  <si>
    <t>Issue summary</t>
  </si>
  <si>
    <t>Soil Association response</t>
  </si>
  <si>
    <t>ANNEX 3 Species list</t>
  </si>
  <si>
    <r>
      <t xml:space="preserve">List of main </t>
    </r>
    <r>
      <rPr>
        <sz val="11"/>
        <color indexed="10"/>
        <rFont val="Cambria"/>
        <family val="1"/>
      </rPr>
      <t>commercial</t>
    </r>
    <r>
      <rPr>
        <sz val="11"/>
        <rFont val="Cambria"/>
        <family val="1"/>
      </rPr>
      <t xml:space="preserve"> timber and non-timber species included in the scope of certificate (botanical name and common name)</t>
    </r>
  </si>
  <si>
    <t>Common Name</t>
  </si>
  <si>
    <t>Latin Name</t>
  </si>
  <si>
    <t>Tick if within scope</t>
  </si>
  <si>
    <t>Conifer</t>
  </si>
  <si>
    <t>Grand fir</t>
  </si>
  <si>
    <t>Abies grandis</t>
  </si>
  <si>
    <t>Noble fir</t>
  </si>
  <si>
    <t>Abies procera</t>
  </si>
  <si>
    <t>Lawson cypress</t>
  </si>
  <si>
    <t>Chamaecyparis lawsoniana</t>
  </si>
  <si>
    <t>Hybrid larch</t>
  </si>
  <si>
    <t>Larix x eurolepis</t>
  </si>
  <si>
    <t>Scots pine</t>
  </si>
  <si>
    <t>Pinus sylvestris</t>
  </si>
  <si>
    <t>Douglas fir</t>
  </si>
  <si>
    <t>Pseudotsuga menziesii</t>
  </si>
  <si>
    <t>Giant sequoia</t>
  </si>
  <si>
    <t>Sequoiadendron giganteum</t>
  </si>
  <si>
    <t>Coast redwood</t>
  </si>
  <si>
    <t>Sequoia sempervirens</t>
  </si>
  <si>
    <t>Other (specify)</t>
  </si>
  <si>
    <t>Broadleaf</t>
  </si>
  <si>
    <t>Sycamore</t>
  </si>
  <si>
    <t>Acer pseudoplatanus</t>
  </si>
  <si>
    <t>Alder</t>
  </si>
  <si>
    <t>Alnus glutinosa</t>
  </si>
  <si>
    <t>Hornbeam</t>
  </si>
  <si>
    <t>Carpinus betulus</t>
  </si>
  <si>
    <t>Sweet chestnut</t>
  </si>
  <si>
    <t>Castanea sativa</t>
  </si>
  <si>
    <t>Hawthorn</t>
  </si>
  <si>
    <t>Crataegus monogyna</t>
  </si>
  <si>
    <t>Hazel</t>
  </si>
  <si>
    <t>Corylus avellana</t>
  </si>
  <si>
    <t>Beech</t>
  </si>
  <si>
    <t>Blackthorn</t>
  </si>
  <si>
    <t>Prunus spinosa</t>
  </si>
  <si>
    <t>Sessile oak (and hybrids)</t>
  </si>
  <si>
    <t>Quercus petraea</t>
  </si>
  <si>
    <t>Willow</t>
  </si>
  <si>
    <t>Salix spp.</t>
  </si>
  <si>
    <t xml:space="preserve">Annex 4.   </t>
  </si>
  <si>
    <t>Convention on International Trade in Endangered Species (CITES)</t>
  </si>
  <si>
    <t>•Appendix I - export and import permit required</t>
  </si>
  <si>
    <t xml:space="preserve">•Appendix II - export permit only (unless import permit required by national law) </t>
  </si>
  <si>
    <t xml:space="preserve">•Appendix III - export permit required where exporting from a country who included species as appendix 3 </t>
  </si>
  <si>
    <t>Updated listing of CITES tree species may be found at:</t>
  </si>
  <si>
    <t>http://www.unep-wcmc.org/species/dbases/CITES-listedtrees.html</t>
  </si>
  <si>
    <t>Individual species can be checked on the CITES web database:</t>
  </si>
  <si>
    <t>http://www.cites.org/eng/resources/species.html</t>
  </si>
  <si>
    <t>The following list has been prepared by SA Cert to guide auditors and certificate holders in case web access is limited. It was updated March 2017. Web links above should take presedence over use of the list below.</t>
  </si>
  <si>
    <t xml:space="preserve">NB, Tree ferns (CYATHEACEAE) and Palms (PALMAE) have not been included in this list.
</t>
  </si>
  <si>
    <t>Scientific name</t>
  </si>
  <si>
    <t>Common/Trade name</t>
  </si>
  <si>
    <t>Notes / Distribution</t>
  </si>
  <si>
    <r>
      <t>Appendix I</t>
    </r>
    <r>
      <rPr>
        <sz val="10"/>
        <rFont val="Cambria"/>
        <family val="1"/>
      </rPr>
      <t>:</t>
    </r>
  </si>
  <si>
    <t>Abies guatamalensis</t>
  </si>
  <si>
    <t>Guatemalan fir, Pinabete (Spanish)</t>
  </si>
  <si>
    <t>Central America</t>
  </si>
  <si>
    <t>Araucaria araucana</t>
  </si>
  <si>
    <t>Monkey-puzzle tree</t>
  </si>
  <si>
    <t>Chile and Argentina</t>
  </si>
  <si>
    <t>Balmea stormiae</t>
  </si>
  <si>
    <t>Ayugue</t>
  </si>
  <si>
    <t>El Salvador , Guatemala , Honduras , Mexico</t>
  </si>
  <si>
    <t>Dalbergia nigra</t>
  </si>
  <si>
    <t>Bahia Rosewood, Brazilian rosewood, Jacaranda, Pianowood, Rio Rosewood, Rosewood</t>
  </si>
  <si>
    <t>Brazil</t>
  </si>
  <si>
    <t>Fitzroya cuppressoides</t>
  </si>
  <si>
    <t>Alerce, Patagonian cypress</t>
  </si>
  <si>
    <t>Costa Rica, Panama, Columbia</t>
  </si>
  <si>
    <t>Pilgerodendron uviferum</t>
  </si>
  <si>
    <t>Ciprès (French)</t>
  </si>
  <si>
    <t>Argentina, Chile</t>
  </si>
  <si>
    <t>Podocarpus parlatorei</t>
  </si>
  <si>
    <t>Parlatore's Podocarp</t>
  </si>
  <si>
    <t>Argentina, Bolivia, Peru</t>
  </si>
  <si>
    <r>
      <t>Appendix II</t>
    </r>
    <r>
      <rPr>
        <sz val="10"/>
        <rFont val="Cambria"/>
        <family val="1"/>
      </rPr>
      <t>:</t>
    </r>
  </si>
  <si>
    <t xml:space="preserve">Aquilaria spp. </t>
  </si>
  <si>
    <t>Agarwood</t>
  </si>
  <si>
    <t>Asia (all species)</t>
  </si>
  <si>
    <t>Caesalpinia echinata</t>
  </si>
  <si>
    <t>Pernabuco, pau Brazil, Brasileto (Portuguese)</t>
  </si>
  <si>
    <t xml:space="preserve">Logs, sawn wood, veneer sheets, including unfinished wood articles used for the fabrication of bows for stringed musical instruments. </t>
  </si>
  <si>
    <t>Caryocar costaricense</t>
  </si>
  <si>
    <t xml:space="preserve">Ajillo, Costus
</t>
  </si>
  <si>
    <t>Colombia, Costa Rica, Panama</t>
  </si>
  <si>
    <t>Dalbergia spp*</t>
  </si>
  <si>
    <t>Rosewood, Tulipwood, Kingwood, African Blackwood, Cocobolo, Cocobolo Prieto, Palisandro de Honduras, Rosul, Palisandre</t>
  </si>
  <si>
    <t>*Except Dalbergia nigra which is Appendix 1</t>
  </si>
  <si>
    <t xml:space="preserve">Gonystylus spp. </t>
  </si>
  <si>
    <t>Ramin</t>
  </si>
  <si>
    <t xml:space="preserve">Guaiacum spp. </t>
  </si>
  <si>
    <t>Lignum-vitae/Tree of life, Holywood</t>
  </si>
  <si>
    <t>Central America, Caribbean (all species)</t>
  </si>
  <si>
    <t>Guibourtia demeusei</t>
  </si>
  <si>
    <t>Bubinga</t>
  </si>
  <si>
    <t>Cameroon, Central African Republic, Congo, Democratic Republic of the Congo, Equatorial Guinea, Gabon</t>
  </si>
  <si>
    <t>Guibourtia pellegriniana</t>
  </si>
  <si>
    <t>Angola, Congo, Gabon, Nigeria</t>
  </si>
  <si>
    <t>Guibourtia tessmannii</t>
  </si>
  <si>
    <t>Cameroon, Equatorial Guinea, Gabon</t>
  </si>
  <si>
    <t xml:space="preserve">Gyrinops spp. </t>
  </si>
  <si>
    <t>Gaharu</t>
  </si>
  <si>
    <t>Oreomunnea pterocarpa</t>
  </si>
  <si>
    <t>Gavilaan</t>
  </si>
  <si>
    <t>Costa Rica, Mexico, Panama</t>
  </si>
  <si>
    <t>Pericopsis elata</t>
  </si>
  <si>
    <t>Afrormosia, African teak</t>
  </si>
  <si>
    <t>Central and West Africa</t>
  </si>
  <si>
    <t>logs, sawn wood and veneers controlled only</t>
  </si>
  <si>
    <t>Platymiscium pleiostachyum</t>
  </si>
  <si>
    <t>Quira macawood, Cristóbal (Spanish)</t>
  </si>
  <si>
    <t xml:space="preserve">Podophyllum hexandrum
</t>
  </si>
  <si>
    <t xml:space="preserve">Himilayan may-apple
</t>
  </si>
  <si>
    <t xml:space="preserve">Bhutan </t>
  </si>
  <si>
    <t>Prunus africana</t>
  </si>
  <si>
    <t>African cherry</t>
  </si>
  <si>
    <t>Africa &amp; Madagascar</t>
  </si>
  <si>
    <t>Pterocarpus erinaceus</t>
  </si>
  <si>
    <t>Kosso/African rosewood</t>
  </si>
  <si>
    <t>Benin, Burkina Faso, Cameroon, Central African Republic, Chad, CÃ´te d'Ivoire, Gambia, Ghana, Guinea, Guinea Bissau, Liberia, Mali, Niger, Nigeria, Senegal, Sierra Leone, Togo</t>
  </si>
  <si>
    <t>Pterocarpus santalinus</t>
  </si>
  <si>
    <t>Red Sandalwood</t>
  </si>
  <si>
    <t>India, Sri Lanka</t>
  </si>
  <si>
    <t>logs, wood-chips and unprocessed broken material controlled only</t>
  </si>
  <si>
    <t>Swietana humilis</t>
  </si>
  <si>
    <t>Honduras Mahogany, Mexican mahogany</t>
  </si>
  <si>
    <t>Swietana macrophylla</t>
  </si>
  <si>
    <t>Big-leaf Mahogany</t>
  </si>
  <si>
    <t>Central-South America</t>
  </si>
  <si>
    <t>Swietana mahagoni</t>
  </si>
  <si>
    <t>Caribbean mahogany, American mahogany</t>
  </si>
  <si>
    <t xml:space="preserve">USA, West Indies, Central America </t>
  </si>
  <si>
    <t>logs sawn wood and veneer sheets controlled only</t>
  </si>
  <si>
    <t>Taxus: chinensis</t>
  </si>
  <si>
    <t>Yew: Chinese</t>
  </si>
  <si>
    <t xml:space="preserve">           cuspidata</t>
  </si>
  <si>
    <t>Japanese</t>
  </si>
  <si>
    <t xml:space="preserve">           fauana</t>
  </si>
  <si>
    <t>Tibetan</t>
  </si>
  <si>
    <t xml:space="preserve">           sumatrana</t>
  </si>
  <si>
    <t>Sumatran</t>
  </si>
  <si>
    <t xml:space="preserve">           wallichiana</t>
  </si>
  <si>
    <t>Himalayan</t>
  </si>
  <si>
    <t>Appendix III:</t>
  </si>
  <si>
    <t>Bulnesia sarmientoi</t>
  </si>
  <si>
    <t xml:space="preserve">Argentina - Logs, sawn wood, veneer sheets, plywood, powder and extracts. </t>
  </si>
  <si>
    <t>Cedrela odorata</t>
  </si>
  <si>
    <t>Cigarbox Cedar, Spanish Cedar</t>
  </si>
  <si>
    <t>South&amp;Central America (logs, sawn wood and veneer sheets only)</t>
  </si>
  <si>
    <t>Dipteryx panamensis</t>
  </si>
  <si>
    <t>Almendro</t>
  </si>
  <si>
    <t>Costa Rica, Panama, Colombia</t>
  </si>
  <si>
    <t>Magnolia liliifera var. obovata</t>
  </si>
  <si>
    <t>Safan, Champak, Magnolia</t>
  </si>
  <si>
    <t>Bhutan, China, India, Nepal</t>
  </si>
  <si>
    <t>Podocarpus nerifolius</t>
  </si>
  <si>
    <t>Yellow wood</t>
  </si>
  <si>
    <t>Asia</t>
  </si>
  <si>
    <t>Tetracentron sinense</t>
  </si>
  <si>
    <t>Tetracentrons</t>
  </si>
  <si>
    <t>Bhutan, China, India, Nepal, Myanmar</t>
  </si>
  <si>
    <t>Fraxinus mandshurica</t>
  </si>
  <si>
    <t>Manchurian Ash</t>
  </si>
  <si>
    <t>Russia</t>
  </si>
  <si>
    <t>Quercus mongolica</t>
  </si>
  <si>
    <t>Mongolian Oak</t>
  </si>
  <si>
    <t>ANNEX 5</t>
  </si>
  <si>
    <t>ADDITIONAL INFORMATION HELD BY SA Cert:</t>
  </si>
  <si>
    <t>Copy Of Certificate And Associated Schedule</t>
  </si>
  <si>
    <t>Confidential Commercial Information</t>
  </si>
  <si>
    <t>Consultee list and copies of any responses sent to SA Cert</t>
  </si>
  <si>
    <t>Maps Showing the Forest Resource Base</t>
  </si>
  <si>
    <t>Copy of management plan</t>
  </si>
  <si>
    <t>other (specify)</t>
  </si>
  <si>
    <t>NB - this checklist should be used in conjunction with the verifiers and guidance in the SA Cert Group Certification Standard</t>
  </si>
  <si>
    <t>Std Ref/
Audit</t>
  </si>
  <si>
    <t>Y/N</t>
  </si>
  <si>
    <t>ANNEX 6 FOREST MANAGEMENT GROUPS CHECKLIST (based on FSC-STD-30-005 V2-0)</t>
  </si>
  <si>
    <t>PART I Establishment of forest management groups</t>
  </si>
  <si>
    <t xml:space="preserve"> Requirements for Group Entities </t>
  </si>
  <si>
    <t xml:space="preserve">The Group Entity shall be a person or group of persons registered as one independent legal entity. </t>
  </si>
  <si>
    <t xml:space="preserve">The Group Entity shall comply with the applicable legal obligations, such as registration and payment of relevant fees and taxes. </t>
  </si>
  <si>
    <t xml:space="preserve">When a Group Entity manages more than one group, it shall have enough capacity and resources to manage more than one certificate. </t>
  </si>
  <si>
    <t xml:space="preserve">NOTE: Each group will result in one certificate. In any one group, either all members are FSC FM/CoC, or all members are CW/FM; if some members are certified according to FM standards and others according to CW standards, then these would be two different groups. </t>
  </si>
  <si>
    <t xml:space="preserve">The Group Entity shall be responsible for conformance with this standard. </t>
  </si>
  <si>
    <t xml:space="preserve">The Group Entity shall make sure that all actors in the group demonstrate sufficient knowledge to fulfil their corresponding responsibilities within the group. </t>
  </si>
  <si>
    <t xml:space="preserve">Requirements for group members </t>
  </si>
  <si>
    <t xml:space="preserve">A declaration of consent shall be signed by each member wishing to join a group. In the declaration, the member shall: 
a) commit to follow the applicable Forest Stewardship Standard and the Group Rules; 
b) declare that the management units they are bringing into the group are not included in another FSC certificate; 
c) agree to allow the Group Entity, the certification body, FSC and ASI to fulfill their responsibilities; 
d) agree that the Group Entity will be the main contact for certification. 
</t>
  </si>
  <si>
    <t xml:space="preserve">NOTE: The declaration of consent does not have to be an individual document. It can be part of a contract or any other document (e.g. meeting minutes) that specifies the relationship agreed between the member and the Group Entity. 
NOTE 2: For Communities, the declaration may also be some other form of agreement such as assembly minutes, forest management contracts, tribal agreements for Indigenous communities, recordings of interviews in case of oral agreements, etc. </t>
  </si>
  <si>
    <t xml:space="preserve">2.1.1 The declaration shall be signed either by the group member or by their representative (e.g. Resource Manager or consultant). </t>
  </si>
  <si>
    <t xml:space="preserve">2.1.2 When the member is represented by another party (e.g. Resource Manager or consultant), the declaration shall also include a verifiable agreement (legal or otherwise) between the member and their representative. </t>
  </si>
  <si>
    <t xml:space="preserve">NOTE: The requirement for the agreement to be verifiable means that the representatives must be able to prove that they have been authorised by the member to act on their behalf. </t>
  </si>
  <si>
    <t xml:space="preserve">Division of responsibilities </t>
  </si>
  <si>
    <t xml:space="preserve">The Group Entity can divide the responsibilities among the different actors in the group (e.g. Group Entity, members, contractors, etc.). </t>
  </si>
  <si>
    <t xml:space="preserve">NOTE: The Group Entity is free to determine at what level implementation of requirements is carried out as long as conformance is demonstrated for each management unit (as per Clause 4.1). </t>
  </si>
  <si>
    <t xml:space="preserve">The Group Entity shall define and document the division of key responsibilities within the group, as described in Clause 3.1. </t>
  </si>
  <si>
    <t xml:space="preserve">Resource Manager and Resource Management Unit </t>
  </si>
  <si>
    <t xml:space="preserve">Some or all members of a group may choose to transfer the responsibility to ensure conformance with the applicable Forest Stewardship Standard in their management unit(s) to one Resource Manager, and may be grouped into one Resource Management Unit (RMU). </t>
  </si>
  <si>
    <t xml:space="preserve">3.3.1 The Resource Manager of an RMU shall assume the responsibility to conform with the applicable Forest Stewardship Standard and to follow the Group Rules on behalf of all members within their RMU. </t>
  </si>
  <si>
    <t xml:space="preserve">NOTE: An RMU can include all members of a group or a sub-set of members within a group. There may be more than one RMU within one group. 
NOTE 2: Members of an RMU may implement some management activities in their management units, as long as the responsibility to ensure that there is conformance with the applicable Forest Stewardship Standard remains with the Resource Manager. </t>
  </si>
  <si>
    <t xml:space="preserve">Conformance across management units </t>
  </si>
  <si>
    <t xml:space="preserve">Conformance with all requirements of the applicable Forest Stewardship Standard shall be demonstrated for each management unit within the scope of the FSC FM/CoC or CW/FM group certificate, except as provided for in Clause 4.2. </t>
  </si>
  <si>
    <t xml:space="preserve">Conformance with area thresholds in the applicable Forest Stewardship Standard with regards to Criterion 6.5, can be demonstrated across management units rather than at the level of the individual management unit for FM/CoC SLIMF management units. </t>
  </si>
  <si>
    <t xml:space="preserve">4.2.1 In groups with SLIMF and non-SLIMF management units, the non-SLIMF management units may support SLIMF management units to conform with such requirement, partially or fully. </t>
  </si>
  <si>
    <t xml:space="preserve">NOTE: Non-SLIMF management units always need to conform with Criterion 6.5 in each management unit. </t>
  </si>
  <si>
    <t xml:space="preserve">Group size </t>
  </si>
  <si>
    <t xml:space="preserve">The Group Entity shall determine, based on its human and technical capacities, the maximum group size that it can manage, in terms of: 
a) number of group members; 
b) individual management unit size; and/or 
c) total forest area and distribution.
</t>
  </si>
  <si>
    <t xml:space="preserve">The Group Entity shall develop a group management system (as per Part II of this standard) that allows the continuous and effective management of all members of the group. </t>
  </si>
  <si>
    <t xml:space="preserve">Multinational groups </t>
  </si>
  <si>
    <t xml:space="preserve">FM/CoC and CW/FM groups shall only be established at a national level, except in the cases described in clause 6.2. </t>
  </si>
  <si>
    <t xml:space="preserve">In cases where homogeneous conditions between countries allow for an effective and credible multinational implementation of the group management system, the Group Entity shall request formal approval from FSC International through their certification body to allow certification of such a group. </t>
  </si>
  <si>
    <t xml:space="preserve">PART II Group management system </t>
  </si>
  <si>
    <t xml:space="preserve">Adding new members to the group </t>
  </si>
  <si>
    <t xml:space="preserve">The Group Entity shall evaluate every applicant who wishes to join the group and ensure that there are no major non-conformities with the applicable Forest Stewardship Standard, nor with membership requirements, before adding the new member to the group. </t>
  </si>
  <si>
    <t xml:space="preserve">7.1.1 The Group Entity shall conduct a field evaluation to conform with Clause 7.1, except for applicants meeting the SLIMF eligibility criteria or the definition of Communities in this standard, whose evaluation may be done through a desk audit. </t>
  </si>
  <si>
    <t xml:space="preserve">7.1.2 When a member wants to move from one group to another group managed by the same Group Entity, the Group Entity shall implement this evaluation to allow for the move. </t>
  </si>
  <si>
    <t xml:space="preserve">The Group Entity shall provide each member with information, or access to information, about how the group works. The information shall include: 
a) The Group Rules and the applicable Forest Stewardship Standard, and an explanation of how to conform with them. The Group Entity shall provide access to other applicable normative documents upon request; 
b) An explanation of the certification body’s evaluation process; 
c) An explanation that the certification body, FSC and ASI have the right to access the members' management unit(s) and documentation; 
d) An explanation that the certification body will publish a public summary of their evaluation report; ASI may publish a public summary of their evaluation; and FSC will include information about the group in its database; 
e) Explanation of any costs associated with joining the group. </t>
  </si>
  <si>
    <t xml:space="preserve">8.1.1 When the Group Entity provides members with a summary of these items, it shall make available the full documentation upon request from the members. </t>
  </si>
  <si>
    <t xml:space="preserve">8.1.2 The information shall be presented in a way that is understandable for members. </t>
  </si>
  <si>
    <t>Group Rules</t>
  </si>
  <si>
    <t xml:space="preserve">The Group shall develop, implement and keep updated written rules to manage the group covering all applicable requirements of this standard, according to the scale and complexity of the group, including: 
a) Rules setting out who can become a member of the group; 
b) Rules setting out how new members are included in the group; 
C) Rules setting out when members can be suspended or removed from the group; 
d) An internal monitoring system for the group; 
e) A process to resolve corrective action requests issued internally and by the certification body, including timelines and implications if any of the corrective actions are not solved; 
f) A procedure to solve complaints from stakeholders to group members; 
g) A system for tracking and tracing the FSC-certified forest products produced by the group members up to the defined ‘forest gate’, in conformance with Criterion 8.5 of the applicable Forest Stewardship Standard; 
h) Requirements related to marketing or sales of products; 
i) Rules setting out how to use the FSC trademarks and the trademark license code. </t>
  </si>
  <si>
    <t>NOTE: The reference to the scale and complexity of the group refers to the fact that larger and more complex groups, with higher associated risk, might require more comprehensive procedures to ensure the protection of environmental and social values, such as High Conservation Values, Indigenous Peoples, Rare and Threatened Species, etc. Smaller groups, with less associated risk, may develop simpler procedures, but still need to develop all the mentioned Group Rules.</t>
  </si>
  <si>
    <t>Group records</t>
  </si>
  <si>
    <t xml:space="preserve">The Group Entity shall maintain up-to-date records covering all applicable requirements of this standard and the applicable Forest Stewardship Standard. These shall include: </t>
  </si>
  <si>
    <t xml:space="preserve">a) A list of the members of the group, including for each member: 
i. name and contact details; 
ii. the date of entering the group and, where relevant, the date of leaving the group, and the reason for leaving; 
iii. number and area of management units included in the group; 
iv. geographical location (e.g. coordinates) of each management unit included in the group, supported by a map or documentation; 
v. type of forest ownership per member (e.g. privately owned; state managed; communal management; etc.); 
vi. main products; 
vii. the sub-certificate codes where these have been issued. </t>
  </si>
  <si>
    <t xml:space="preserve">NOTE: The Group Entity must fulfil data protection responsibilities when gathering this information. </t>
  </si>
  <si>
    <t xml:space="preserve">b) Any records of training provided to staff and/or group members; 
c) Declaration of consent from all group members, as per Clause 2.2; 
d) Documentation and records regarding recommended practices for forest management (e.g. silvicultural systems); 
e) Records demonstrating the implementation of the group management system. These shall include records of internal monitoring, non-conformities identified in such monitoring, actions taken to correct any identified non-conformity, etc.; 
f) Records of the actual or estimated annual harvesting volume of the group and actual annual FSC sales volume of the group. </t>
  </si>
  <si>
    <t xml:space="preserve">NOTE: The amount of records maintained centrally by the Group Entity may vary from case to case. In order to reduce costs and increase the efficiency of evaluations by the certification body, and subsequent monitoring by FSC and/or ASI, records should be stored centrally or be accessible digitally whenever possible. </t>
  </si>
  <si>
    <t>The Group Entity shall retain group records for at least five (5) years.</t>
  </si>
  <si>
    <t xml:space="preserve">In countries where FSC International has determined that there is a high risk of false claims involving material harvested from groups, the Group Entity shall maintain up-to-date records of the harvesting and FSC sales volumes of each management unit in the group. </t>
  </si>
  <si>
    <t xml:space="preserve">NOTE: For management units in the group where the harvesting and sales are carried out by a contractor, the Group Entity should verify that the volumes sold by the contractor correspond to the estimated volumes bought from its group. For this purpose, the contract between the forest owner and the contractor should include a requirement for the contractor to communicate to the forest owner and the Group Entity the actual (measured) volume harvested and sold. </t>
  </si>
  <si>
    <t>Internal monitoring</t>
  </si>
  <si>
    <t xml:space="preserve">The Group Entity shall implement a documented internal monitoring system that includes at least the following: 
a)A description of the internal monitoring system, sufficient to: 
b)make sure there is continued conformance with the applicable Forest Stewardship Standard in the management units in the group; 
c) check the adequacy of the group management system and the Group Entity´s overall performance. 
d) Regular (at least annual) monitoring visits to a sample of management units within the group; 
e) Regular (at least annual) analysis of the results of the internal monitoring to improve the group management system. </t>
  </si>
  <si>
    <t xml:space="preserve">The Group Entity shall select the requirements from the applicable Forest Stewardship Standard to be monitored at each internal evaluation according to the scale, intensity and risk. </t>
  </si>
  <si>
    <t xml:space="preserve">NOTE: The Group Entity may focus their monitoring during a particular internal evaluation on specific elements of the applicable Forest Stewardship Standard, with the provision that all aspects of the Forest Stewardship Standard are evaluated for the group, through the sampled management units, during the period of validity of the certificate. </t>
  </si>
  <si>
    <t xml:space="preserve">The Group Entity shall specify what constitutes an active management unit for the group and justify the classification of activities as active or inactive management. </t>
  </si>
  <si>
    <t>11.4, 11.5, 17.1</t>
  </si>
  <si>
    <t xml:space="preserve">The minimum sample of management units to be visited annually for internal monitoring shall be calculated according to requirements 11.4, 11.5, 17.1 of the standard. 
Use the table below completing column C </t>
  </si>
  <si>
    <t>Size class</t>
  </si>
  <si>
    <t># of MUs</t>
  </si>
  <si>
    <t>Internal monitoring (at minimum)</t>
  </si>
  <si>
    <t>Active management units &gt; 1,000 ha</t>
  </si>
  <si>
    <t>Active management units ≤ 1,000 ha AND
SLIMF management units and Communities AND 
Active MUs where outsourced services are carried out only by forestry contractrors in the group</t>
  </si>
  <si>
    <t>Inactive management units</t>
  </si>
  <si>
    <t>Management units in Resource Management Units</t>
  </si>
  <si>
    <t>At the discretion of the
Group Entity</t>
  </si>
  <si>
    <t xml:space="preserve">Inactive management units may be monitored remotely if the necessary information is available (e.g. remote sensing, digital imagery, phone interviews, documents proving payments/sales/provision of material and training). </t>
  </si>
  <si>
    <t xml:space="preserve">The Group Entity may lower the minimum sample defined in Clause 11.4 based on the regular analysis of the results of the monitoring as per Clause 11.1 c). </t>
  </si>
  <si>
    <t xml:space="preserve">The Group Entity shall increase the calculated minimum sample when high risks are identified (e.g. unresolved substantiated land tenure or use rights disputes, High Conservation Values (HCVs) are threatened, substantiated stakeholder complaints, etc.). </t>
  </si>
  <si>
    <t xml:space="preserve">The Group Entity should visit different management units during the internal monitoring from the ones previously visited by the certification body, unless there are pending corrective actions, complaints or risk factors that require a revisit of the same units. </t>
  </si>
  <si>
    <t>11.10</t>
  </si>
  <si>
    <t xml:space="preserve">The Group Entity shall issue corrective action requests to address non-conformities identified during the internal monitoring and follow up their implementation. </t>
  </si>
  <si>
    <t xml:space="preserve">NOTE: Non-conformities identified at the level of a group member may result in non-conformities at the Group Entity level when the non-conformities are determined to be the result of the Group Entity’s performance. </t>
  </si>
  <si>
    <t>Chain of custody</t>
  </si>
  <si>
    <t xml:space="preserve">The Group Entity shall implement a tracking and tracing system for FSC-certified products, to ensure that they are not mixed with non-certified material. </t>
  </si>
  <si>
    <t xml:space="preserve">The Group Entity shall ensure that all invoices for sales of FSC-certified material include the required information (as per the applicable Forest Stewardship Standard). </t>
  </si>
  <si>
    <t>The Group Entity shall ensure that all uses of the FSC trademarks are approved by their certification body in advance.</t>
  </si>
  <si>
    <t xml:space="preserve">The Group Entity shall not issue any kind of certificates to their members that could be confused with FSC certificates. </t>
  </si>
  <si>
    <t>NOTE: To prove that certain management units are covered by the group certificate, the member can use the list of the members of the group or a member certificate issued by the certification body. It is important that none of these documents are confused with the FSC certificate of the group held by the Group Entity.</t>
  </si>
  <si>
    <t>PART III Optional Inclusion of Forestry Contractors in Groups</t>
  </si>
  <si>
    <t>Part III</t>
  </si>
  <si>
    <t>Requirements for forestry contractors</t>
  </si>
  <si>
    <t xml:space="preserve">Forestry contractors may only join an FSC FM/CoC group. </t>
  </si>
  <si>
    <t xml:space="preserve">NOTE: Forestry contractors can join more than one group, and operate under the FSC group certificate(s) but only in the management units of the group(s) that they have joined.  
NOTE 2: Forestry contractors can have a separate CoC certificate to operate in management units outside the group. 
NOTE 3: Upon completion of the ongoing revision of standard FSC-STD-30-010 V2-0 FSC Controlled Wood Standard for Forest Management Enterprises, this clause will be reviewed to consider the possibility for forestry contractors to also join CW/FM groups. </t>
  </si>
  <si>
    <t xml:space="preserve">The Group Entity may allocate responsibilities to conform with the applicable Forest Stewardship Standard to forestry contractors in the group, as per Clause 3.1. </t>
  </si>
  <si>
    <t xml:space="preserve">A contract, including a declaration of consent, shall be signed by each forestry contractor wishing to join a group. In the contract, the forestry contractor shall: 
a) commit to follow the applicable Forest Stewardship Standard and the Group Rules, and to ensure that any sub-contractors will follow them as well; 
b) agree to allow the Group Entity, the certification body, FSC and ASI to fulfil their responsibilities; 
c) agree that the Group Entity will be the main contact for certification; 
d) include the agreed terms between the forestry contractor and the Group Entity. 
</t>
  </si>
  <si>
    <t>Group rules for contractors</t>
  </si>
  <si>
    <t xml:space="preserve">The Group Entity shall adapt the Group Rules to include forestry contractors. </t>
  </si>
  <si>
    <t xml:space="preserve">The Group Entity shall define the process for forestry contractors to report to the Group Entity the type (e.g. harvesting, planting, management plan development), location (management units of the group) and outcomes (e.g. volume harvested, number of plants planted, documents developed) of their operations. </t>
  </si>
  <si>
    <t>Evaluation of new forestry contractors</t>
  </si>
  <si>
    <t xml:space="preserve">The Group Entity shall evaluate each forestry contractor applying to join the group, prior to approving the application, through: </t>
  </si>
  <si>
    <t xml:space="preserve">15.1.1 An on-site evaluation of an operation in a sample management unit; and/or </t>
  </si>
  <si>
    <t xml:space="preserve">15.1.2 A verification that the contractor has sufficient qualifications or knowledge to operate according to the applicable Forest Stewardship Standard and fulfil their responsibilities within the group. </t>
  </si>
  <si>
    <t xml:space="preserve">When a forestry contractor wants to move from one group to another group managed by the same Group Entity, the Group Entity shall implement this evaluation to allow for the move. </t>
  </si>
  <si>
    <t>Records regarding contractors</t>
  </si>
  <si>
    <t xml:space="preserve">When forestry contractors are included in the group, the Group Entity shall maintain up-to-date records, including: 
a) Name and contact details; 
b) The date of entering the group and, where relevant, the date of leaving the group, and the reason for leaving; 
c) Any records of training provided by the Group Entity; 
d) The results of the forestry contractors´ monitoring through the sampled management units (Clause 17.1) and the targeted internal evaluation (Clause 18.1); 
e) Records of the harvesting and sales volumes, at least annually, if applicable, resulting from operations carried out by contractors within the group certificate. </t>
  </si>
  <si>
    <t>Internal monitoring of contractors</t>
  </si>
  <si>
    <t xml:space="preserve">The Group Entity shall implement a targeted internal evaluation of all forestry contractors included in the group at least once during the validity of the certificate. </t>
  </si>
  <si>
    <t xml:space="preserve">NOTE: This targeted internal evaluation is additional to the internal monitoring of the contractors´ performance through the management units sampled annually (as per Clause 17.1). The objective of this evaluation is to ensure that contractors are adequately fulfilling the responsibilities that the Group Entity has allocated to them (e.g. planning, evaluation of new members, internal monitoring, development of documents). </t>
  </si>
  <si>
    <t xml:space="preserve">18.1.1 The Group Entity shall increase this internal evaluation intensity when high risks are identified (e.g. recurrent non-conformities by the contractor, substantiated stakeholder complaints about the contractor´s performance). </t>
  </si>
  <si>
    <t>Contractors' chain of custody</t>
  </si>
  <si>
    <t xml:space="preserve">Forestry contractors shall have records of the annual harvesting volume and annual FSC sales volume of their harvesting and sales activities covered by the certificate of the group. </t>
  </si>
  <si>
    <t xml:space="preserve">Such volume records shall be provided to the Group Entity. </t>
  </si>
  <si>
    <t xml:space="preserve">Forestry contractors shall ensure that all invoices for sales of FSC-certified material include the required information (as per the applicable Forest Stewardship Standard) and provide a copy of these invoices to the Group Entity. </t>
  </si>
  <si>
    <t xml:space="preserve">When selling FSC-certified material, the contractor shall use in the invoices the certificate code of the group from which the material comes from. </t>
  </si>
  <si>
    <t>DO NOT DELETE</t>
  </si>
  <si>
    <t>Data/Validation/list/select</t>
  </si>
  <si>
    <r>
      <t>FSC</t>
    </r>
    <r>
      <rPr>
        <vertAlign val="superscript"/>
        <sz val="10"/>
        <rFont val="Cambria"/>
        <family val="1"/>
      </rPr>
      <t>®</t>
    </r>
    <r>
      <rPr>
        <sz val="10"/>
        <rFont val="Cambria"/>
        <family val="1"/>
      </rPr>
      <t xml:space="preserve"> AAF category/ies</t>
    </r>
  </si>
  <si>
    <t>mostly plantation</t>
  </si>
  <si>
    <t>&gt;10000ha</t>
  </si>
  <si>
    <t>mostly natural/semi-natural</t>
  </si>
  <si>
    <t>&gt;1000-10000ha</t>
  </si>
  <si>
    <t>intimate mix</t>
  </si>
  <si>
    <t>100-1000ha</t>
  </si>
  <si>
    <t>SLIMF</t>
  </si>
  <si>
    <t>Annex 7 Group member details/ FMU details (Group &amp; Multiple FMU)</t>
  </si>
  <si>
    <t>Please indicate clearly if there are any national legal restrictions which do not allow publication of this kind of information.</t>
  </si>
  <si>
    <t>FMU details</t>
  </si>
  <si>
    <t>GROUP CERTIFICATES (COMPLETE BLUE &amp; GREEN SECTIONS)</t>
  </si>
  <si>
    <t xml:space="preserve">Contact details of group member (not site location) 
</t>
  </si>
  <si>
    <t>FMU DETAILS - GROUPS AND MULTIPLE FMU</t>
  </si>
  <si>
    <t>Sub-code/ref</t>
  </si>
  <si>
    <t>Group member Name (+ local /trading names if applicable)</t>
  </si>
  <si>
    <t>Entry Date</t>
  </si>
  <si>
    <t xml:space="preserve">Exit date </t>
  </si>
  <si>
    <t>Street name</t>
  </si>
  <si>
    <t>nearest city/town</t>
  </si>
  <si>
    <t>State/County</t>
  </si>
  <si>
    <t>Post code</t>
  </si>
  <si>
    <t>Number of FMUs</t>
  </si>
  <si>
    <t>FMU Names (create new line for each FMU)</t>
  </si>
  <si>
    <t xml:space="preserve">Geog. coordinates (non-SLIMFs) </t>
  </si>
  <si>
    <t>Area (ha)</t>
  </si>
  <si>
    <t>Managed by</t>
  </si>
  <si>
    <t>Management category</t>
  </si>
  <si>
    <t>Main products</t>
  </si>
  <si>
    <t>HCV present?</t>
  </si>
  <si>
    <t>AAF category</t>
  </si>
  <si>
    <t>Validated Ecosystem Services Claims (Drop down list)</t>
  </si>
  <si>
    <t>Verified Ecosystem Services Claims (Drop down list)</t>
  </si>
  <si>
    <t>Year visited by SA</t>
  </si>
  <si>
    <t>AAF Category</t>
  </si>
  <si>
    <t>Private</t>
  </si>
  <si>
    <t>Example: Group member with 2 FMU's:</t>
  </si>
  <si>
    <t>State</t>
  </si>
  <si>
    <t>B</t>
  </si>
  <si>
    <t>Branscomber woods Trust</t>
  </si>
  <si>
    <t>Sandy Lane</t>
  </si>
  <si>
    <t>Hamshead</t>
  </si>
  <si>
    <t>WA</t>
  </si>
  <si>
    <t>Australia</t>
  </si>
  <si>
    <t>Branscomber lake side</t>
  </si>
  <si>
    <t>10ha</t>
  </si>
  <si>
    <t>The Group Manager</t>
  </si>
  <si>
    <t>Round logs</t>
  </si>
  <si>
    <t>No</t>
  </si>
  <si>
    <t>Community</t>
  </si>
  <si>
    <t>Branscomber town forest</t>
  </si>
  <si>
    <t>40ha</t>
  </si>
  <si>
    <t>HCV 6</t>
  </si>
  <si>
    <t>MA- 2018</t>
  </si>
  <si>
    <t>…</t>
  </si>
  <si>
    <t xml:space="preserve">Sampling methodology </t>
  </si>
  <si>
    <t>Draft 3</t>
  </si>
  <si>
    <t>EB</t>
  </si>
  <si>
    <t xml:space="preserve">Approved </t>
  </si>
  <si>
    <t>MR 8/19</t>
  </si>
  <si>
    <t xml:space="preserve">FSC Ref: </t>
  </si>
  <si>
    <t>FSC-STD-20-007 v.3.0</t>
  </si>
  <si>
    <t>Below are the minimum FSC sampling requirements to be used.  SA Cert may decide to increase sampling, on the basis of eg. Risk, Stakeholder Complaints, or previous non-conformities.</t>
  </si>
  <si>
    <t>IMPORTANT:</t>
  </si>
  <si>
    <t>Fill in yellow squares - rest will automatically calculate</t>
  </si>
  <si>
    <t>In Groups, sets of FMUs which are new at Surveillance should be sampled at MA rate (hence separate set below).</t>
  </si>
  <si>
    <t>Sets of FMUs - determined on basis of forest type (natural/semi-natural OR plantation OR as defined in NFSS) , size class, and national/regional standard to be used</t>
  </si>
  <si>
    <t>If two different national/regional standards are used additional sets should be added and permission sought from FSC</t>
  </si>
  <si>
    <t>If over 5000 group members contact SA Cert for calculation of mega-groups.</t>
  </si>
  <si>
    <t>Where a multi-site within a group - use group overall, but when sampling the multi-site, select sites within it @to Multi-site sampling.</t>
  </si>
  <si>
    <t>Random sampling should ensure sample within set is representative in terms of geographical distribution and operational personnel</t>
  </si>
  <si>
    <t>If the formation of additional set of like FMUs will lead to a concentration of resources on one FMU and thus not leading to representative sampling - group FMU to another higher size class (provided the total sample is not reduced).</t>
  </si>
  <si>
    <t>Summary Table MA-S4</t>
  </si>
  <si>
    <t>Multi-site</t>
  </si>
  <si>
    <t>No FMUs</t>
  </si>
  <si>
    <t>Total FMUs to sample</t>
  </si>
  <si>
    <t>Summary Table RA-S4</t>
  </si>
  <si>
    <t>RA</t>
  </si>
  <si>
    <t>MULTI-SITE</t>
  </si>
  <si>
    <t>At MA, assess all P&amp;C but across sites sampled overall</t>
  </si>
  <si>
    <t>Sample</t>
  </si>
  <si>
    <t>nb but new FMUs to be sampled at rate of MA; but do not have to be assessed against all P&amp;C</t>
  </si>
  <si>
    <t>SET</t>
  </si>
  <si>
    <t>Type/Size class:</t>
  </si>
  <si>
    <t>No. of FMUs</t>
  </si>
  <si>
    <t>Surv</t>
  </si>
  <si>
    <t>A</t>
  </si>
  <si>
    <t>Forest Type 1. Size class &gt;10000ha</t>
  </si>
  <si>
    <t>Forest Type 2. Size class &gt;10000ha</t>
  </si>
  <si>
    <t>C-Sites added at Surv</t>
  </si>
  <si>
    <t>Forest Type x. Size class &gt;10000ha</t>
  </si>
  <si>
    <t>D</t>
  </si>
  <si>
    <t>Forest Type 1. Size class &gt;1000-10000ha</t>
  </si>
  <si>
    <t>E</t>
  </si>
  <si>
    <t>Forest Type 2. Size class &gt;1000-10000ha</t>
  </si>
  <si>
    <t>F-Sites added at Surv</t>
  </si>
  <si>
    <t>Forest Type x. Size class &gt;1000-10000ha</t>
  </si>
  <si>
    <t xml:space="preserve">     aim to evaluate FMUs within each set to achieve the required calculated sample number.</t>
  </si>
  <si>
    <t>G</t>
  </si>
  <si>
    <t>Forest Type 1. Size class 100-1000ha</t>
  </si>
  <si>
    <t>H</t>
  </si>
  <si>
    <t>Forest Type 2. Size class 100-1000ha</t>
  </si>
  <si>
    <t>I -Sites added at Surv</t>
  </si>
  <si>
    <t>Forest Type x. Size class 100-1000ha</t>
  </si>
  <si>
    <t>Forest Type 1. Size class &lt;100ha</t>
  </si>
  <si>
    <t>Forest Type 2. Size class &lt;100ha</t>
  </si>
  <si>
    <t>L-Sites added at Surv</t>
  </si>
  <si>
    <t>Forest Type x. Size class &lt;100ha/Small</t>
  </si>
  <si>
    <t>TOTAL FMUs TO SAMPLE:</t>
  </si>
  <si>
    <t>GROUP</t>
  </si>
  <si>
    <t>Use SA Cert Group Standard</t>
  </si>
  <si>
    <t>At MA, assess all P&amp;C at each site sampled</t>
  </si>
  <si>
    <t xml:space="preserve">Visit all sets at MA. </t>
  </si>
  <si>
    <t>At Surveillance see col G</t>
  </si>
  <si>
    <t>Arrange for all sites &gt;1000ha to be visited at least once over 5 year period. If new members &gt;1000ha at S4, will need to visit all of them.</t>
  </si>
  <si>
    <t>Type/Size Class:</t>
  </si>
  <si>
    <t>no. FMUs</t>
  </si>
  <si>
    <t>Always visit this set</t>
  </si>
  <si>
    <r>
      <t>)</t>
    </r>
    <r>
      <rPr>
        <sz val="10"/>
        <rFont val="Cambria"/>
        <family val="1"/>
      </rPr>
      <t xml:space="preserve">- Visit </t>
    </r>
    <r>
      <rPr>
        <b/>
        <sz val="10"/>
        <rFont val="Cambria"/>
        <family val="1"/>
      </rPr>
      <t>one</t>
    </r>
    <r>
      <rPr>
        <sz val="10"/>
        <rFont val="Cambria"/>
        <family val="1"/>
      </rPr>
      <t xml:space="preserve"> of these at S and RA</t>
    </r>
  </si>
  <si>
    <t xml:space="preserve">G </t>
  </si>
  <si>
    <r>
      <t>)</t>
    </r>
    <r>
      <rPr>
        <sz val="10"/>
        <rFont val="Cambria"/>
        <family val="1"/>
      </rPr>
      <t>-</t>
    </r>
    <r>
      <rPr>
        <sz val="11"/>
        <rFont val="Cambria"/>
        <family val="1"/>
      </rPr>
      <t xml:space="preserve"> Visit </t>
    </r>
    <r>
      <rPr>
        <b/>
        <sz val="10"/>
        <rFont val="Cambria"/>
        <family val="1"/>
      </rPr>
      <t>one</t>
    </r>
    <r>
      <rPr>
        <sz val="11"/>
        <rFont val="Cambria"/>
        <family val="1"/>
      </rPr>
      <t xml:space="preserve"> of these at S and RA</t>
    </r>
  </si>
  <si>
    <t>J</t>
  </si>
  <si>
    <t>Forest Type 1. Size class &lt;100ha/Small</t>
  </si>
  <si>
    <r>
      <t>)</t>
    </r>
    <r>
      <rPr>
        <sz val="11"/>
        <rFont val="Cambria"/>
        <family val="1"/>
      </rPr>
      <t xml:space="preserve">- Visit </t>
    </r>
    <r>
      <rPr>
        <b/>
        <sz val="10"/>
        <rFont val="Cambria"/>
        <family val="1"/>
      </rPr>
      <t>one</t>
    </r>
    <r>
      <rPr>
        <sz val="11"/>
        <rFont val="Cambria"/>
        <family val="1"/>
      </rPr>
      <t xml:space="preserve"> of these at S and RA</t>
    </r>
  </si>
  <si>
    <t>Note SLIMFs do not always require site visits at Surveillance IF: &lt;100 members and no outstanding CARS requiring field verification; no complaints, no significant forest activities</t>
  </si>
  <si>
    <t>K</t>
  </si>
  <si>
    <t>Forest Type 2. Size class &lt;100ha/Small</t>
  </si>
  <si>
    <t>RESOURCE MANAGER UNIT (RMU) sampling - SMALL OPERATIONS ONLY</t>
  </si>
  <si>
    <t>TO BE USED UNDER EXCEPTIONAL CIRCUMSTANCES ONLY with authorisation from SA Cert</t>
  </si>
  <si>
    <t>NB. Need to ensure a sufficient variety and number of sites within the RMU are visited.</t>
  </si>
  <si>
    <t>Visit all sets at MA</t>
  </si>
  <si>
    <t>At Surveillance see column G</t>
  </si>
  <si>
    <t>example:</t>
  </si>
  <si>
    <t>Type/Size Class</t>
  </si>
  <si>
    <t>Size class 100-1000 ha</t>
  </si>
  <si>
    <t>C</t>
  </si>
  <si>
    <t>Size class &lt;100ha/small SLIMF*</t>
  </si>
  <si>
    <t>Size class &lt;100ha/ small SLIMF*</t>
  </si>
  <si>
    <t>ANNEX 9: NTFP Checklist (insert appropriate adapted standard for specific NTFP and region)</t>
  </si>
  <si>
    <t xml:space="preserve">ANNEX 10 GLOSSARY </t>
  </si>
  <si>
    <t>Abbreviations</t>
  </si>
  <si>
    <t>AWS</t>
  </si>
  <si>
    <t>COC</t>
  </si>
  <si>
    <t>Chain of Custody</t>
  </si>
  <si>
    <t>FM</t>
  </si>
  <si>
    <t>Forest Management</t>
  </si>
  <si>
    <t>FMU</t>
  </si>
  <si>
    <t>Forest Management Unit</t>
  </si>
  <si>
    <r>
      <t>FSC</t>
    </r>
    <r>
      <rPr>
        <vertAlign val="superscript"/>
        <sz val="11"/>
        <rFont val="Cambria"/>
        <family val="1"/>
      </rPr>
      <t>®</t>
    </r>
  </si>
  <si>
    <r>
      <t>Forest Stewardship Council</t>
    </r>
    <r>
      <rPr>
        <vertAlign val="superscript"/>
        <sz val="11"/>
        <rFont val="Cambria"/>
        <family val="1"/>
      </rPr>
      <t>®</t>
    </r>
  </si>
  <si>
    <t>H&amp;S</t>
  </si>
  <si>
    <t>Health and Safety</t>
  </si>
  <si>
    <t xml:space="preserve">HCV </t>
  </si>
  <si>
    <t>High Conservation Value</t>
  </si>
  <si>
    <t>HCVF</t>
  </si>
  <si>
    <t>High Conservation Value Forest</t>
  </si>
  <si>
    <t>ILO</t>
  </si>
  <si>
    <t>International Labour Organisation</t>
  </si>
  <si>
    <t>NTFP</t>
  </si>
  <si>
    <t>Definitions</t>
  </si>
  <si>
    <t>Active management unit:</t>
  </si>
  <si>
    <t>A management unit where site-disturbing activities have taken place since the last evaluation implemented by certification bodies, or in the previous 12 months if there was no previous evaluation.</t>
  </si>
  <si>
    <t xml:space="preserve">Biological diversity:  </t>
  </si>
  <si>
    <t xml:space="preserve">The variability among living organisms from all sources including, inter alia, terrestrial, marine and other aquatic ecosystems and the ecological complexes of which they are a part; this includes diversity within species, between species and of ecosystems. (see Convention on Biological Diversity, 1992) </t>
  </si>
  <si>
    <t xml:space="preserve">Biological diversity values:  </t>
  </si>
  <si>
    <t xml:space="preserve">The intrinsic, ecological, genetic, social, economic, scientific, educational, cultural, recreational and aesthetic values of biological diversity and its components. (see Convention on Biological Diversity, 1992) </t>
  </si>
  <si>
    <t>Biological control agents:</t>
  </si>
  <si>
    <t xml:space="preserve">Living organisms used to eliminate or regulate the population of other living organisms. </t>
  </si>
  <si>
    <t xml:space="preserve">Chain of custody:  </t>
  </si>
  <si>
    <t xml:space="preserve">The channel through which products are distributed from their origin in the forest to their end-use. </t>
  </si>
  <si>
    <t xml:space="preserve"> </t>
  </si>
  <si>
    <t>Chemicals:</t>
  </si>
  <si>
    <t xml:space="preserve"> The range of fertilizers, insecticides, fungicides, and hormones which are used in forest management. </t>
  </si>
  <si>
    <t>Criterion (pl. Criteria):</t>
  </si>
  <si>
    <t xml:space="preserve"> A means of judging whether or not a Principle (of forest stewardship) has been fulfilled. </t>
  </si>
  <si>
    <t>Customary rights:</t>
  </si>
  <si>
    <t xml:space="preserve">Rights which result from a long series of habitual or customary actions, constantly repeated, which have, by such repetition and by uninterrupted acquiescence, acquired the force of a law within a geographical or sociological unit. </t>
  </si>
  <si>
    <t>Ecosystem:</t>
  </si>
  <si>
    <t xml:space="preserve">A community of all plants and animals and their physical environment, functioning together as an interdependent unit. </t>
  </si>
  <si>
    <t>Endangered species:</t>
  </si>
  <si>
    <t xml:space="preserve">Any species which is in danger of extinction throughout all or a significant portion of its range. </t>
  </si>
  <si>
    <t xml:space="preserve">Exotic species: </t>
  </si>
  <si>
    <t xml:space="preserve">An introduced species not native or endemic to the area in question. </t>
  </si>
  <si>
    <t xml:space="preserve">Forest integrity:  </t>
  </si>
  <si>
    <t xml:space="preserve">The composition, dynamics, functions and structural attributes of a natural forest. </t>
  </si>
  <si>
    <t>Forest management/manager:</t>
  </si>
  <si>
    <t xml:space="preserve">The people responsible for the operational management of the forest resource and of the enterprise, as well as the management system and structure, and the planning and field operations.  </t>
  </si>
  <si>
    <t xml:space="preserve">Forestry contractor: </t>
  </si>
  <si>
    <t>A person or group of persons legally registered (e.g. consultant, company) that takes responsibility for providing forest logging, silvicultural or other management activities on the ground on the basis of a contractual agreement with a Group Entity, Resource Manager(s) orgroup member(s). The forestry contractor may provide these services directly or through subcontractors (outsourcing).</t>
  </si>
  <si>
    <t>Genetically modified organisms:</t>
  </si>
  <si>
    <t xml:space="preserve">Biological organisms which have been induced by various means to consist of genetic structural changes. </t>
  </si>
  <si>
    <t>High Conservation Value Forests:</t>
  </si>
  <si>
    <t xml:space="preserve">High Conservation Value Forests are those that possess one or more of the following attributes: </t>
  </si>
  <si>
    <t>NB - "High Conservation Values" can include non-forest habitats.</t>
  </si>
  <si>
    <t>e) forest areas containing globally, regionally or nationally significant :</t>
  </si>
  <si>
    <t>HCV 1</t>
  </si>
  <si>
    <t>- concentrations of biodiversity values (e.g. endemism, endangered species, refugia); and/or</t>
  </si>
  <si>
    <t>- large landscape level forests, contained within, or containing the management unit, where viable populations of most if not all naturally occurring species exist in natural patterns of distribution and abundance</t>
  </si>
  <si>
    <t>HCV 2</t>
  </si>
  <si>
    <t>f) forest areas that are in or contain rare, threatened or endangered ecosystems</t>
  </si>
  <si>
    <t>HCV 3</t>
  </si>
  <si>
    <t>g) forest areas that provide basic services of nature in critical situations (e.g. watershed protection, erosion control)</t>
  </si>
  <si>
    <t>HCV 4</t>
  </si>
  <si>
    <t>h) forest areas fundamental to meeting basic needs of local communities (e.g. subsistence, health) and/or critical to local communities’ traditional cultural  identity (areas of cultural, ecological, economic or religious significance identified in cooperation with such local communities).</t>
  </si>
  <si>
    <t>Indigenous lands and territories:</t>
  </si>
  <si>
    <t xml:space="preserve">The total environment of the lands, air, water, sea, sea-ice, flora and fauna, and other resources which indigenous peoples have traditionally owned or otherwise occupied or used. (Draft Declaration of the Rights of Indigenous Peoples: Part VI) </t>
  </si>
  <si>
    <t>Indigenous peoples:</t>
  </si>
  <si>
    <t xml:space="preserve">"The existing descendants of the peoples who inhabited the present territory of a country wholly or partially at the time when persons of a different culture or ethnic origin arrived there from other parts of the world, overcame them and, by conquest, settlement, or other means reduced them to a non-dominant or colonial situation; who today live more in conformity with their particular social, economic and cultural customs and traditions than with the institutions of the country of which they now form a part, under State structure which incorporates mainly the national, social and cultural characteristics of other segments of the population which  are predominant." (Working definition adopted by the UN Working Group on Indigenous Peoples). </t>
  </si>
  <si>
    <t>Landscape:</t>
  </si>
  <si>
    <t xml:space="preserve">A geographical mosaic composed of interacting ecosystems resulting from the influence of geological, topographical, soil, climatic, biotic and human interactions in a given area. </t>
  </si>
  <si>
    <t xml:space="preserve">Local laws: </t>
  </si>
  <si>
    <t xml:space="preserve">Includes all legal norms given by organisms of government whose jurisdiction is less than the national level, such as departmental, municipal and customary norms. </t>
  </si>
  <si>
    <t xml:space="preserve">Long term: </t>
  </si>
  <si>
    <t xml:space="preserve"> The time-scale of the forest owner or manager as manifested by the objectives of the management plan, the rate of harvesting, and the commitment to maintain permanent forest cover.  The length of time involved will vary according to the context and ecological conditions, and will be a function of how long it takes a given ecosystem to recover its natural structure and composition following harvesting or disturbance, or to produce mature or primary conditions. </t>
  </si>
  <si>
    <t xml:space="preserve">Native species: </t>
  </si>
  <si>
    <t xml:space="preserve">A species that occurs naturally in the region; endemic to the area. </t>
  </si>
  <si>
    <t>Natural cycles:</t>
  </si>
  <si>
    <t xml:space="preserve">Nutrient and mineral cycling as a result of interactions between soils, water, plants, and animals in forest environments that affect the ecological productivity of a given site.  </t>
  </si>
  <si>
    <t>Natural Forest:</t>
  </si>
  <si>
    <t>Forest areas where many of the principal characteristics and key elements of native ecosystems such as complexity, structure and diversity are present, as defined by FSC approved national and regional standards of forest management.</t>
  </si>
  <si>
    <t xml:space="preserve">Non-timber forest products: </t>
  </si>
  <si>
    <t xml:space="preserve">All forest products except timber, including other materials obtained from trees such as resins and leaves, as well as any other plant and animal products. </t>
  </si>
  <si>
    <t xml:space="preserve">Other forest types: </t>
  </si>
  <si>
    <t xml:space="preserve">Forest areas that do not fit the criteria for plantation or natural forests and which are defined more specifically by FSC-approved national and regional standards of forest stewardship. </t>
  </si>
  <si>
    <t xml:space="preserve">Plantation: </t>
  </si>
  <si>
    <t xml:space="preserve">Forest areas lacking most of the principal characteristics and key elements of native ecosystems as defined by FSC-approved national and regional standards of forest stewardship, which result from the human activities of either planting, sowing or intensive silvicultural treatments. </t>
  </si>
  <si>
    <t>Principle:</t>
  </si>
  <si>
    <t xml:space="preserve">An essential rule or element; in FSC's case, of forest stewardship. </t>
  </si>
  <si>
    <t>Silviculture:</t>
  </si>
  <si>
    <t xml:space="preserve">The art of producing and tending a forest by manipulating its establishment, composition and growth to best fulfil the objectives of the owner.  This may, or may not, include timber production.  </t>
  </si>
  <si>
    <t>Site-disturbing activities:</t>
  </si>
  <si>
    <t>Forest management activities with a risk of adversely impacting any value of the forest, including economic, environmental and/or social values.</t>
  </si>
  <si>
    <t>Succession:</t>
  </si>
  <si>
    <t xml:space="preserve">Progressive changes in species composition and forest community structure caused by natural processes (nonhuman) over time. </t>
  </si>
  <si>
    <t>Tenure:</t>
  </si>
  <si>
    <t xml:space="preserve">Socially defined agreements held by individuals or groups, recognized by legal statutes or customary practice, regarding the "bundle of rights and duties" of ownership, holding, access and/or usage of a particular land unit or the associated resources there within (such as individual trees, plant species, water, minerals, etc). </t>
  </si>
  <si>
    <t xml:space="preserve">Threatened species: </t>
  </si>
  <si>
    <t xml:space="preserve">Any species which is likely to become endangered within the foreseeable future throughout all or a significant portion of its range.  </t>
  </si>
  <si>
    <t xml:space="preserve">Use rights: </t>
  </si>
  <si>
    <t>Rights for the use of forest resources that can be defined by local custom, mutual agreements, or prescribed by other entities holding access rights. These rights may restrict the use of particular resources to specific levels of consumption or particular harvesting techniques.</t>
  </si>
  <si>
    <t xml:space="preserve">SA Cert Certification Decision </t>
  </si>
  <si>
    <t>Description of client / certificate holder</t>
  </si>
  <si>
    <t>Name:</t>
  </si>
  <si>
    <t>Code:</t>
  </si>
  <si>
    <t>Address:</t>
  </si>
  <si>
    <t xml:space="preserve">Number of FMU's: </t>
  </si>
  <si>
    <t>Number of ha:</t>
  </si>
  <si>
    <t>Presence of HCVs:</t>
  </si>
  <si>
    <t>Presence of indigenous people:</t>
  </si>
  <si>
    <t>Ecosystem services:</t>
  </si>
  <si>
    <t>Summary of audit</t>
  </si>
  <si>
    <t>Type</t>
  </si>
  <si>
    <t>FSC MA (+PEFC UK only) - # peer reviews:</t>
  </si>
  <si>
    <t>Names of auditors:</t>
  </si>
  <si>
    <t>Report Reviewer</t>
  </si>
  <si>
    <t>Report summary</t>
  </si>
  <si>
    <r>
      <rPr>
        <sz val="11"/>
        <color indexed="8"/>
        <rFont val="Cambria"/>
        <family val="1"/>
      </rPr>
      <t>Number of pre-conditions</t>
    </r>
  </si>
  <si>
    <t>Number of MAJOR conditions</t>
  </si>
  <si>
    <t>Number of minor conditions</t>
  </si>
  <si>
    <t>Number of observations</t>
  </si>
  <si>
    <t>Describe any potentially contentious issues.</t>
  </si>
  <si>
    <t>Location of report</t>
  </si>
  <si>
    <t>Filed under: Forestry/Certification records</t>
  </si>
  <si>
    <t>Recommendation
I have reviewed the report of this assessment (including stakeholder consultation and peer review summary as appropriate) and</t>
  </si>
  <si>
    <t>I recommend the certificate be *not issued/withdrawn/suspended/terminated because (* state below as appropriate and include reason).</t>
  </si>
  <si>
    <t xml:space="preserve">Verified Ecosystem Services </t>
  </si>
  <si>
    <t>See A12b ES schedule and Annex16</t>
  </si>
  <si>
    <t>Report Review Recommendation Date:</t>
  </si>
  <si>
    <t>Approved</t>
  </si>
  <si>
    <t>Name of Report Approver:</t>
  </si>
  <si>
    <t>Not Approved</t>
  </si>
  <si>
    <t>Certification decision:</t>
  </si>
  <si>
    <t>Signed on behalf of Soil Association Certification Ltd:</t>
  </si>
  <si>
    <t>Report Approval Date:</t>
  </si>
  <si>
    <t>State Choice and Reason:</t>
  </si>
  <si>
    <t>Email forestry@soilassociation.org ● www.soilassociation.org/forestry</t>
  </si>
  <si>
    <t>I recommend the certification decision is referred to the SA Certification Committee for approval.</t>
  </si>
  <si>
    <t>I recommend certification approval by Soil Association Certification subject to compliance with the Conditions as listed above.</t>
  </si>
  <si>
    <r>
      <t>Product Schedule</t>
    </r>
    <r>
      <rPr>
        <b/>
        <sz val="22"/>
        <rFont val="Cambria"/>
        <family val="1"/>
      </rPr>
      <t xml:space="preserve">
</t>
    </r>
  </si>
  <si>
    <r>
      <t>This schedule details the products which are included in the scope of the company's certification. It shall accompany the FSC</t>
    </r>
    <r>
      <rPr>
        <vertAlign val="superscript"/>
        <sz val="10"/>
        <rFont val="Cambria"/>
        <family val="1"/>
      </rPr>
      <t>®</t>
    </r>
    <r>
      <rPr>
        <sz val="10"/>
        <rFont val="Cambria"/>
        <family val="1"/>
      </rPr>
      <t xml:space="preserve">  certificate. If the product scope changes a new schedule will be issued. </t>
    </r>
  </si>
  <si>
    <r>
      <t xml:space="preserve">Certificate scope including products and certified sites may also be checked on the FSC web database </t>
    </r>
    <r>
      <rPr>
        <u/>
        <sz val="10"/>
        <rFont val="Cambria"/>
        <family val="1"/>
      </rPr>
      <t>www.info.fsc.org</t>
    </r>
  </si>
  <si>
    <r>
      <t xml:space="preserve">Description of </t>
    </r>
    <r>
      <rPr>
        <b/>
        <sz val="11"/>
        <rFont val="Cambria"/>
        <family val="1"/>
      </rPr>
      <t>Certificate holder</t>
    </r>
  </si>
  <si>
    <t>Certificate Code:</t>
  </si>
  <si>
    <t>Date of issue:</t>
  </si>
  <si>
    <t>Date of expiry:</t>
  </si>
  <si>
    <t>Product Groups available from this certificate holder include:</t>
  </si>
  <si>
    <t>NB. The covered products and processes/ activities are performed by the network of participating management units, and not necessarily by each of them.</t>
  </si>
  <si>
    <t>delete this row if single site</t>
  </si>
  <si>
    <t>FSC Status</t>
  </si>
  <si>
    <t>Product type</t>
  </si>
  <si>
    <t>Product code</t>
  </si>
  <si>
    <r>
      <t xml:space="preserve">Species
</t>
    </r>
    <r>
      <rPr>
        <sz val="11"/>
        <rFont val="Cambria"/>
        <family val="1"/>
      </rPr>
      <t>Separate with semicolon.
* indicates species not included on FSC database</t>
    </r>
  </si>
  <si>
    <t>Date of issue/re-issue:</t>
  </si>
  <si>
    <t>Soil Association Certification • United Kingdom</t>
  </si>
  <si>
    <t>Telephone (+44) (0) 117 914 2435 • Fax (+44) (0) 117 314 5001</t>
  </si>
  <si>
    <t>Email forestry@soilassociation.org ● www.sacert.org/forestry</t>
  </si>
  <si>
    <r>
      <t xml:space="preserve"> Schedule of verified Ecosystem Services impacts</t>
    </r>
    <r>
      <rPr>
        <b/>
        <sz val="22"/>
        <rFont val="Cambria"/>
        <family val="1"/>
      </rPr>
      <t xml:space="preserve">
</t>
    </r>
  </si>
  <si>
    <r>
      <t>This schedule details the verified Ecosystem Services Impacts which are included in the scope of the company's certification. It shall accompany the FSC</t>
    </r>
    <r>
      <rPr>
        <vertAlign val="superscript"/>
        <sz val="10"/>
        <rFont val="Cambria"/>
        <family val="1"/>
      </rPr>
      <t>®</t>
    </r>
    <r>
      <rPr>
        <sz val="10"/>
        <rFont val="Cambria"/>
        <family val="1"/>
      </rPr>
      <t xml:space="preserve">  certificate. This schedule of verified Ecosystem Services impacts is no longer valid if the FSC certificate is suspended/withdrawn/terminated/expired. If the Ecosystem Services scope changes a new schedule will be issued. </t>
    </r>
  </si>
  <si>
    <r>
      <t xml:space="preserve">Certificate scope including Ecosystem Services and certified sites may also be checked on the FSC web database </t>
    </r>
    <r>
      <rPr>
        <u/>
        <sz val="10"/>
        <rFont val="Cambria"/>
        <family val="1"/>
      </rPr>
      <t>www.info.fsc.org</t>
    </r>
  </si>
  <si>
    <t>Ecosystem Services verified impacts available from this certificate holder include:</t>
  </si>
  <si>
    <t xml:space="preserve">NB. The impacts are verified at the network of participating management units, and not necessarily by each of them. Further details are found on the FSC database  (www.info.fsc.org): </t>
  </si>
  <si>
    <t>Ecosystem Service</t>
  </si>
  <si>
    <t xml:space="preserve">Verified Impact  </t>
  </si>
  <si>
    <t>Biodiversity Conservation</t>
  </si>
  <si>
    <t>ES 1.1: Restoration of natural forest cover
ES 1.2: Conservation of intact forest landscapes
ES 1.3: Maintenance of an ecologically sufficient conservation area network
ES 1.4: Conservation of natural forest characteristics
ES 1.5: Restoration of natural forest characteristics
ES 1.6: Conservation of  species diversity
ES 1.7: Restoration of species diversity</t>
  </si>
  <si>
    <t>DO NOT ISSUE UNTIL ALL MAJOR CARS FOR ES ARE CLOSED (A17 ES FINDINGS)</t>
  </si>
  <si>
    <t>Carbon sequestration and storage</t>
  </si>
  <si>
    <t xml:space="preserve">ES 2.1: Conservation of forest carbon stocks
ES 2.2: Restoration of forest carbon stocks
</t>
  </si>
  <si>
    <t>Watershed Services</t>
  </si>
  <si>
    <t>ES 3.1: Maintenance of  water quality
ES 3.2: Enhancement of water quality
ES 3.3: Maintenance of the capacity of watersheds to purify and regulate water flow
ES 3.4: Restoration of the capacity of watersheds to purify and regulate water flow</t>
  </si>
  <si>
    <t>Soil Conservation</t>
  </si>
  <si>
    <t>ES 4.1: Maintenance of soil condition
ES 4.2: Restoration/enhancement of soil condition
ES 4.3: Reduction of soil erosion through reforestation/restoration</t>
  </si>
  <si>
    <t>Recreation Services</t>
  </si>
  <si>
    <t>ES 5.1 Maintenance/conservation of areas of importance for recreation and/or tourism
ES 5.2: Restoration or enhancement of areas of importance for recreation and/or tourism
ES 5.3: Maintenance/conservation of populations of species of interest for nature-based tourism</t>
  </si>
  <si>
    <t xml:space="preserve">ANNEX 13.  ILO Conventions </t>
  </si>
  <si>
    <t>NB: ADD list of ratified conventions below (from row 33)</t>
  </si>
  <si>
    <t>FSC Policy on ILO conventions taken from FSC-POL-30-401 FSC certification and ILO conventions]</t>
  </si>
  <si>
    <r>
      <t>Following the FSC policy document “FSC and the ILO Conventions” endorsed at the 24</t>
    </r>
    <r>
      <rPr>
        <vertAlign val="superscript"/>
        <sz val="11"/>
        <rFont val="Cambria"/>
        <family val="1"/>
      </rPr>
      <t>th</t>
    </r>
    <r>
      <rPr>
        <sz val="11"/>
        <rFont val="Cambria"/>
        <family val="1"/>
      </rPr>
      <t xml:space="preserve"> Board Meeting of March 2002, compliance with all ILO Conventions relevant for forestry is a requirement for FSC forest management certification.  The relevant ILO Labour Conventions are as follows.  ILO Convention 87 and 98 are printed in full. Conventions number 29, 87, 98, 100, 105, 111, 138, and 182 are Core Standards covered by the 1998 ILO Declaration on Fundamental Principles and Rights at Work and its follow-up. </t>
    </r>
  </si>
  <si>
    <t>1. Forest managers are legally obliged to comply with all ILO conventions that are ratified in that country.</t>
  </si>
  <si>
    <t>2. Forest mangers are expected to comply with the eight core (fundamental) ILO conventions in all ILO member countries, by virtue of their country’s ILO membership, even if not all the conventions have been ratified.</t>
  </si>
  <si>
    <t>3. FSC’s policy for voluntary certification expects managers to comply with all conventions listed in Annex 2 [of FSC-POL-30-401 FSC certification and ILO conventions], in all countries (including countries which are not ILO members, and have not ratified the conventions).</t>
  </si>
  <si>
    <r>
      <t xml:space="preserve">The following conventions represent consensus among the 170 member countries of ILO, and have been adopted/endosed by the International Labour conference or the Governing body of ILO: (Core conventions highlighted in </t>
    </r>
    <r>
      <rPr>
        <b/>
        <sz val="11"/>
        <rFont val="Cambria"/>
        <family val="1"/>
      </rPr>
      <t>bold</t>
    </r>
    <r>
      <rPr>
        <sz val="11"/>
        <rFont val="Cambria"/>
        <family val="1"/>
      </rPr>
      <t>)</t>
    </r>
  </si>
  <si>
    <t>Forced Labour Convention, 1930</t>
  </si>
  <si>
    <t>Freedom of association and protection of the right to organize conventions, 1948.</t>
  </si>
  <si>
    <t>Migration for employment (revised) convention, 1949.</t>
  </si>
  <si>
    <t>Right to organize and collective bargaining convention, 1949.</t>
  </si>
  <si>
    <t>Equal remuneration convention, 1951.</t>
  </si>
  <si>
    <t>Abolition of forced labour convention, 1957.</t>
  </si>
  <si>
    <t>Discrimination (occupation and employment) convention, 1958.</t>
  </si>
  <si>
    <t>Minimum Wage fixing convention, 1970.</t>
  </si>
  <si>
    <t>Minimum age convention, 1973.</t>
  </si>
  <si>
    <t>Rural workers organizations convention, 1975.</t>
  </si>
  <si>
    <t>Human Resources Development Convention, 1975</t>
  </si>
  <si>
    <t>Migrant Workers (Supplementary Provisions) Convention, 1975</t>
  </si>
  <si>
    <t>Occupational Safety and Health Convention, 1981</t>
  </si>
  <si>
    <t>Indigenous and Tribal Peoples Convention, 1989</t>
  </si>
  <si>
    <t>Worst Forms of Child Labour Convention, 199</t>
  </si>
  <si>
    <t>ILO Code of Practice on Safety and Health in Forestry Work.</t>
  </si>
  <si>
    <t>Recommendation 135 Minimum Wage Fixing Recommendation, 1970</t>
  </si>
  <si>
    <r>
      <t>ILO Conventions ratified in [name of country]</t>
    </r>
    <r>
      <rPr>
        <sz val="11"/>
        <rFont val="Cambria"/>
        <family val="1"/>
      </rPr>
      <t xml:space="preserve">
(see http://www.ilo.org/ilolex/english/index.htm for information)
</t>
    </r>
  </si>
  <si>
    <t>[add list of ratified conventions below]</t>
  </si>
  <si>
    <t>Annex 14.  FSC® Product Codes</t>
  </si>
  <si>
    <t>FSC Product Codes</t>
  </si>
  <si>
    <t>According to this new classification, product groups shall be defined using the product types provided in any of the levels (level 1, level 2, level 3), with the condition that the product groups established comply with the “product group” definition and requirements of FSC-STD-40-004. It means that the product types included in each product group shall share similar specifications in relation to quality of inputs and conversion factors."</t>
  </si>
  <si>
    <t>Level 1</t>
  </si>
  <si>
    <t>Level 2</t>
  </si>
  <si>
    <t>Level 3</t>
  </si>
  <si>
    <t>Examples</t>
  </si>
  <si>
    <t>W1</t>
  </si>
  <si>
    <t>W1.1</t>
  </si>
  <si>
    <t>Rough wood</t>
  </si>
  <si>
    <t>Roundwood (logs)</t>
  </si>
  <si>
    <t>W1.2</t>
  </si>
  <si>
    <t>Fuel wood</t>
  </si>
  <si>
    <t>W1.3</t>
  </si>
  <si>
    <t>Twigs</t>
  </si>
  <si>
    <t>W2</t>
  </si>
  <si>
    <t>E.g. Barbecue charcoal</t>
  </si>
  <si>
    <t>Wood charcoal</t>
  </si>
  <si>
    <t>W3</t>
  </si>
  <si>
    <t>W3.1</t>
  </si>
  <si>
    <t>Wood in chips or particles</t>
  </si>
  <si>
    <t>Wood chips</t>
  </si>
  <si>
    <t>W3.2</t>
  </si>
  <si>
    <t>Sawdust</t>
  </si>
  <si>
    <t>W3.3</t>
  </si>
  <si>
    <t>Wood shavings</t>
  </si>
  <si>
    <t>W3.4</t>
  </si>
  <si>
    <t>Wood wool</t>
  </si>
  <si>
    <t>W3.5</t>
  </si>
  <si>
    <t>Wood flour</t>
  </si>
  <si>
    <t>W3.6</t>
  </si>
  <si>
    <t>Wood pellets</t>
  </si>
  <si>
    <t>W3.7</t>
  </si>
  <si>
    <t>Sawdust briquettes</t>
  </si>
  <si>
    <t>W4</t>
  </si>
  <si>
    <t>W4.1</t>
  </si>
  <si>
    <t>Impregnated/treated wood</t>
  </si>
  <si>
    <t>Impregnated roundwood</t>
  </si>
  <si>
    <t>W4.2</t>
  </si>
  <si>
    <t>Impregnated railway sleepers/ties</t>
  </si>
  <si>
    <t>W4.3</t>
  </si>
  <si>
    <t>W4.3.1</t>
  </si>
  <si>
    <t>Treated dimensional lumber, timber or plywood</t>
  </si>
  <si>
    <t>Treated glued laminated timber</t>
  </si>
  <si>
    <t>W4.3.2</t>
  </si>
  <si>
    <t>Treated finger jointed lumber</t>
  </si>
  <si>
    <t>W5</t>
  </si>
  <si>
    <t>W5.1</t>
  </si>
  <si>
    <t>Solid wood (sawn, chipped, sliced or peeled)</t>
  </si>
  <si>
    <t>Flitches and boules</t>
  </si>
  <si>
    <t>W5.2</t>
  </si>
  <si>
    <t>E.g. Lumber core, rough-cut lumber, blockboard, stave core board</t>
  </si>
  <si>
    <t>Solid wood boards</t>
  </si>
  <si>
    <t>W5.3</t>
  </si>
  <si>
    <t>Beams</t>
  </si>
  <si>
    <t>W5.4</t>
  </si>
  <si>
    <t>Planks</t>
  </si>
  <si>
    <t>W5.5</t>
  </si>
  <si>
    <t>Poles and piles</t>
  </si>
  <si>
    <t>W5.6</t>
  </si>
  <si>
    <t>E.g. Railroad tie</t>
  </si>
  <si>
    <t>Railway sleepers/ties, not impregnated</t>
  </si>
  <si>
    <t>W5.7</t>
  </si>
  <si>
    <t>E.g. Wood blocks, friezes, strips.</t>
  </si>
  <si>
    <t>Raw wood for parquet flooring</t>
  </si>
  <si>
    <t>W5.8</t>
  </si>
  <si>
    <t>Slabs and edgings</t>
  </si>
  <si>
    <t>W5.9</t>
  </si>
  <si>
    <t>Pencil slats</t>
  </si>
  <si>
    <t>W6</t>
  </si>
  <si>
    <t>W6.1</t>
  </si>
  <si>
    <t>Products from planing mill</t>
  </si>
  <si>
    <t>Dimensional timber and lumber, finished</t>
  </si>
  <si>
    <t>W6.2</t>
  </si>
  <si>
    <t>Non-dimensional timber and lumber</t>
  </si>
  <si>
    <t>W6.3</t>
  </si>
  <si>
    <t>Boards, finished</t>
  </si>
  <si>
    <t>W7</t>
  </si>
  <si>
    <t>W7.1</t>
  </si>
  <si>
    <t>Veneer</t>
  </si>
  <si>
    <t>Peeled veneer</t>
  </si>
  <si>
    <t>W7.2</t>
  </si>
  <si>
    <t>Sliced veneer</t>
  </si>
  <si>
    <t>W7.3</t>
  </si>
  <si>
    <t>Sawn veneer</t>
  </si>
  <si>
    <t>W7.4</t>
  </si>
  <si>
    <t>Veneer strips</t>
  </si>
  <si>
    <t>W8</t>
  </si>
  <si>
    <t>W8.1</t>
  </si>
  <si>
    <t>W8.1.1</t>
  </si>
  <si>
    <t>Wood panels</t>
  </si>
  <si>
    <t>Plywood</t>
  </si>
  <si>
    <t>Laminboard</t>
  </si>
  <si>
    <t>W8.1.2</t>
  </si>
  <si>
    <t>Veneer plywood</t>
  </si>
  <si>
    <t>W8.2</t>
  </si>
  <si>
    <t>W8.2.1</t>
  </si>
  <si>
    <t>Particleboard</t>
  </si>
  <si>
    <t>Melamine particleboard</t>
  </si>
  <si>
    <t>W8.2.2</t>
  </si>
  <si>
    <t>Veneered particleboard</t>
  </si>
  <si>
    <t>W8.2.3</t>
  </si>
  <si>
    <t>Oriented Strand Board (OSB)</t>
  </si>
  <si>
    <t>W8.2.4</t>
  </si>
  <si>
    <t>Smooth-surface panel</t>
  </si>
  <si>
    <t>W8.2.5</t>
  </si>
  <si>
    <t>Wood cement particleboard</t>
  </si>
  <si>
    <t>W8.2.6</t>
  </si>
  <si>
    <t>Plasterboard</t>
  </si>
  <si>
    <t>W8.2.7</t>
  </si>
  <si>
    <t>Strawboard</t>
  </si>
  <si>
    <t>W8.2.8</t>
  </si>
  <si>
    <t>Graded particleboard</t>
  </si>
  <si>
    <t>W8.3</t>
  </si>
  <si>
    <t>W8.3.1</t>
  </si>
  <si>
    <t>Fibreboard</t>
  </si>
  <si>
    <t>High-density fibreboard (HDF)</t>
  </si>
  <si>
    <t>W8.3.2</t>
  </si>
  <si>
    <t>Medium-density fibreboard (MDF)</t>
  </si>
  <si>
    <t>W8.3.3</t>
  </si>
  <si>
    <t>E.g. (noise-)insulating boards</t>
  </si>
  <si>
    <t>Softboard</t>
  </si>
  <si>
    <t>W8.3.4</t>
  </si>
  <si>
    <t>Medium-hard-fibreboard</t>
  </si>
  <si>
    <t>W9</t>
  </si>
  <si>
    <t>W9.1</t>
  </si>
  <si>
    <t>Engineered wood products</t>
  </si>
  <si>
    <t>Finger jointed wood</t>
  </si>
  <si>
    <t>W9.2</t>
  </si>
  <si>
    <t>Laminated veneer lumber (LVL)</t>
  </si>
  <si>
    <t>W9.3</t>
  </si>
  <si>
    <t>Parallel strand lumber (PSL)</t>
  </si>
  <si>
    <t>W9.4</t>
  </si>
  <si>
    <t>Wood-wool board</t>
  </si>
  <si>
    <t>W9.5</t>
  </si>
  <si>
    <t>Solid-wood board</t>
  </si>
  <si>
    <t>W9.6</t>
  </si>
  <si>
    <t>Glued laminated timber (GLULAM)</t>
  </si>
  <si>
    <t>W9.7</t>
  </si>
  <si>
    <t>I-joists, I-beams</t>
  </si>
  <si>
    <t>W9.8</t>
  </si>
  <si>
    <t>E.g. Laminated wood, densified wood</t>
  </si>
  <si>
    <t>Laminated compressed wood</t>
  </si>
  <si>
    <t>W9.9</t>
  </si>
  <si>
    <t>E.g. Cellular boards</t>
  </si>
  <si>
    <t>Composite board</t>
  </si>
  <si>
    <t>W9.10</t>
  </si>
  <si>
    <t>E.g. Resin-treated compressed wood, heat-stabilized compressed wood</t>
  </si>
  <si>
    <t>Compressed wood</t>
  </si>
  <si>
    <t>W9.11</t>
  </si>
  <si>
    <t>Wood-plastic composites</t>
  </si>
  <si>
    <t>W10.1</t>
  </si>
  <si>
    <t>E.g. Cases, boxes, crates, cases for jewellery or cutlery.</t>
  </si>
  <si>
    <t>W10</t>
  </si>
  <si>
    <t>Solid wood packaging</t>
  </si>
  <si>
    <t>Wood package and similar</t>
  </si>
  <si>
    <t>W10.2</t>
  </si>
  <si>
    <t>Cable-drums</t>
  </si>
  <si>
    <t>W10.3</t>
  </si>
  <si>
    <t>Pallets and skids</t>
  </si>
  <si>
    <t>W10.4</t>
  </si>
  <si>
    <t>E.g. Staves, barrels, casks, vats, tubs</t>
  </si>
  <si>
    <t>Cooper's products</t>
  </si>
  <si>
    <t>W10.5</t>
  </si>
  <si>
    <t>Container flooring</t>
  </si>
  <si>
    <t>W11</t>
  </si>
  <si>
    <t>W11.1</t>
  </si>
  <si>
    <t>E.g. Flush doors, fire doors</t>
  </si>
  <si>
    <t>Wood for construction</t>
  </si>
  <si>
    <t>Doors and door frames</t>
  </si>
  <si>
    <t>W11.2</t>
  </si>
  <si>
    <t>Windows and window frames</t>
  </si>
  <si>
    <t>W11.3</t>
  </si>
  <si>
    <t>Stairs</t>
  </si>
  <si>
    <t>W11.4</t>
  </si>
  <si>
    <t>Dividers</t>
  </si>
  <si>
    <t>W11.5</t>
  </si>
  <si>
    <t>W11.5.1</t>
  </si>
  <si>
    <t>Flooring</t>
  </si>
  <si>
    <t>Laminate flooring</t>
  </si>
  <si>
    <t>W11.5.2</t>
  </si>
  <si>
    <t>E.g. Assembled parquet panels, block parquets</t>
  </si>
  <si>
    <t>Parquet flooring</t>
  </si>
  <si>
    <t>W11.5.3</t>
  </si>
  <si>
    <t>Plank flooring</t>
  </si>
  <si>
    <t>W11.5.4</t>
  </si>
  <si>
    <t>Wood-block flooring</t>
  </si>
  <si>
    <t>W11.5.5</t>
  </si>
  <si>
    <t>Engineered flooring</t>
  </si>
  <si>
    <t>W11.6</t>
  </si>
  <si>
    <t>Gates and garage doors</t>
  </si>
  <si>
    <t>W11.7</t>
  </si>
  <si>
    <t>Wall cladding</t>
  </si>
  <si>
    <t>W11.8</t>
  </si>
  <si>
    <t>E.g. MDF mouldings, softwood mouldings</t>
  </si>
  <si>
    <t>Mouldings</t>
  </si>
  <si>
    <t>W11.9</t>
  </si>
  <si>
    <t>Hot tubs and sauna</t>
  </si>
  <si>
    <t>W11.10</t>
  </si>
  <si>
    <t>Wooden insulation</t>
  </si>
  <si>
    <t>W11.11</t>
  </si>
  <si>
    <t>Window blinds, shutters and similar</t>
  </si>
  <si>
    <t>W11.12</t>
  </si>
  <si>
    <t>E.g. Prefabricated facade construction elements</t>
  </si>
  <si>
    <t>Houses and building elements</t>
  </si>
  <si>
    <t>W11.13</t>
  </si>
  <si>
    <t>Marine constructions, except boats</t>
  </si>
  <si>
    <t>W11.14</t>
  </si>
  <si>
    <t>Trusses and roofs</t>
  </si>
  <si>
    <t>W11.15</t>
  </si>
  <si>
    <t>E.g. Shingles, shakes.</t>
  </si>
  <si>
    <t>Roofing tiles</t>
  </si>
  <si>
    <t>W12</t>
  </si>
  <si>
    <t>W12.1</t>
  </si>
  <si>
    <t>Indoor furniture</t>
  </si>
  <si>
    <t>Cabinet</t>
  </si>
  <si>
    <t>W12.2</t>
  </si>
  <si>
    <t>E.g. Custom cabinetry, built-in desks, counters, etc.</t>
  </si>
  <si>
    <t>Custom furniture</t>
  </si>
  <si>
    <t>W12.3</t>
  </si>
  <si>
    <t>Tables</t>
  </si>
  <si>
    <t>W12.4</t>
  </si>
  <si>
    <t>Beds</t>
  </si>
  <si>
    <t>W12.5</t>
  </si>
  <si>
    <t>Couches and armchairs</t>
  </si>
  <si>
    <t>W12.6</t>
  </si>
  <si>
    <t>Chairs and stools</t>
  </si>
  <si>
    <t>W12.7</t>
  </si>
  <si>
    <t>Office furniture</t>
  </si>
  <si>
    <t>W12.8</t>
  </si>
  <si>
    <t>E.g. Furniture for laboratories, schools, hospitals.</t>
  </si>
  <si>
    <t xml:space="preserve">Institutional casework </t>
  </si>
  <si>
    <t>W12.9</t>
  </si>
  <si>
    <t>Wardrobes</t>
  </si>
  <si>
    <t>W12.10</t>
  </si>
  <si>
    <t>Cupboards and chests</t>
  </si>
  <si>
    <t>W12.11</t>
  </si>
  <si>
    <t>Kitchen countertops</t>
  </si>
  <si>
    <t>W12.12</t>
  </si>
  <si>
    <t>Parts of furniture</t>
  </si>
  <si>
    <t>W12.13</t>
  </si>
  <si>
    <t>Shelves</t>
  </si>
  <si>
    <t>W13</t>
  </si>
  <si>
    <t>W13.1</t>
  </si>
  <si>
    <t>W13.1.1</t>
  </si>
  <si>
    <t>Outdoor furniture and gardening</t>
  </si>
  <si>
    <t>Garden furniture</t>
  </si>
  <si>
    <t>Garden tables</t>
  </si>
  <si>
    <t>W13.1.2</t>
  </si>
  <si>
    <t>Garden benches</t>
  </si>
  <si>
    <t>W13.1.3</t>
  </si>
  <si>
    <t>Garden chairs and stools</t>
  </si>
  <si>
    <t>W13.1.4</t>
  </si>
  <si>
    <t>Hammocks and hammock frames</t>
  </si>
  <si>
    <t>W13.2</t>
  </si>
  <si>
    <t>Trellis and plant support</t>
  </si>
  <si>
    <t>W13.3</t>
  </si>
  <si>
    <t>E.g. Gazebo</t>
  </si>
  <si>
    <t>Shelters and parasols</t>
  </si>
  <si>
    <t>W13.4</t>
  </si>
  <si>
    <t>Fences, fence stakes, pales</t>
  </si>
  <si>
    <t>W13.5</t>
  </si>
  <si>
    <t>Decking and garden sleepers</t>
  </si>
  <si>
    <t>W13.6</t>
  </si>
  <si>
    <t>Garden sheds</t>
  </si>
  <si>
    <t>W13.7</t>
  </si>
  <si>
    <t>E.g. Flower boxes, palisades, wooden boxes for storing outdoor equipment</t>
  </si>
  <si>
    <t>Other outdoor furniture and gardening products</t>
  </si>
  <si>
    <t>W14</t>
  </si>
  <si>
    <t>W14.1</t>
  </si>
  <si>
    <t>E.g. Violin, guitars, harps</t>
  </si>
  <si>
    <t>Musical instruments</t>
  </si>
  <si>
    <t>String musical instruments</t>
  </si>
  <si>
    <t>W14.2</t>
  </si>
  <si>
    <t>E.g. Piano, organs</t>
  </si>
  <si>
    <t>Keyboard musical instruments</t>
  </si>
  <si>
    <t>W14.3</t>
  </si>
  <si>
    <t>E.g. Clarinet, oboe, bassoon</t>
  </si>
  <si>
    <t>Wind or mouth-blown musical instruments</t>
  </si>
  <si>
    <t>W14.4</t>
  </si>
  <si>
    <t>E.g. Drums, bongos</t>
  </si>
  <si>
    <t>Percussions</t>
  </si>
  <si>
    <t>W14.5</t>
  </si>
  <si>
    <t>E.g. Guitar necks</t>
  </si>
  <si>
    <t>Parts of musical instruments</t>
  </si>
  <si>
    <t>W15</t>
  </si>
  <si>
    <t>W15.1</t>
  </si>
  <si>
    <t>E.g. Roundabouts, swings, slides, cable railway, sheds and similar</t>
  </si>
  <si>
    <t>Recreational goods</t>
  </si>
  <si>
    <t>Playground equipment</t>
  </si>
  <si>
    <t>W15.2</t>
  </si>
  <si>
    <t>Toys and games made with wood</t>
  </si>
  <si>
    <t>W15.3</t>
  </si>
  <si>
    <t>W15.3.1</t>
  </si>
  <si>
    <t>Sporting goods</t>
  </si>
  <si>
    <t>Bicycles</t>
  </si>
  <si>
    <t>W15.3.2</t>
  </si>
  <si>
    <t>Bats, sticks, poles and paddles</t>
  </si>
  <si>
    <t>W15.3.3</t>
  </si>
  <si>
    <t>Boards and skis</t>
  </si>
  <si>
    <t>W15.3.4</t>
  </si>
  <si>
    <t>E.g. Yoga blocks, wooden balls</t>
  </si>
  <si>
    <t>Other sporting goods</t>
  </si>
  <si>
    <t>W16</t>
  </si>
  <si>
    <t>W16.1</t>
  </si>
  <si>
    <t>E.g. Frames for paintings, photographs, mirrors</t>
  </si>
  <si>
    <t>Household articles</t>
  </si>
  <si>
    <t>Wooden frames</t>
  </si>
  <si>
    <t>W16.2</t>
  </si>
  <si>
    <t>E.g. Brush bodies and handles, combs</t>
  </si>
  <si>
    <t>Brooms, brushes and brush handles</t>
  </si>
  <si>
    <t>W16.3</t>
  </si>
  <si>
    <t>E.g. Wooden spoons, chopsticks, toothpicks, pepper mills, bbq sets</t>
  </si>
  <si>
    <t>Tableware, kitchenware and similar</t>
  </si>
  <si>
    <t>W16.4</t>
  </si>
  <si>
    <t>Clothes hangers and pegs</t>
  </si>
  <si>
    <t>W16.5</t>
  </si>
  <si>
    <t>Toilet seats</t>
  </si>
  <si>
    <t>W16.6</t>
  </si>
  <si>
    <t>Matches</t>
  </si>
  <si>
    <t>W16.7</t>
  </si>
  <si>
    <t>Mousetraps</t>
  </si>
  <si>
    <t>W16.8</t>
  </si>
  <si>
    <t>Fans</t>
  </si>
  <si>
    <t>W16.9</t>
  </si>
  <si>
    <t>Ladders</t>
  </si>
  <si>
    <t>W16.10</t>
  </si>
  <si>
    <t>E.g. Stool, bath chair, bath tub</t>
  </si>
  <si>
    <t>Bath items or accessories</t>
  </si>
  <si>
    <t>W17</t>
  </si>
  <si>
    <t>W17.1</t>
  </si>
  <si>
    <t>Stationery of wood</t>
  </si>
  <si>
    <t>Pens</t>
  </si>
  <si>
    <t>W17.2</t>
  </si>
  <si>
    <t>Pencils</t>
  </si>
  <si>
    <t>W17.3</t>
  </si>
  <si>
    <t>Rulers</t>
  </si>
  <si>
    <t>W17.4</t>
  </si>
  <si>
    <t>Stamps</t>
  </si>
  <si>
    <t>W18</t>
  </si>
  <si>
    <t>W18.1</t>
  </si>
  <si>
    <t>Other manufactured 
wood products</t>
  </si>
  <si>
    <t>Dowels and turnery parts of wood</t>
  </si>
  <si>
    <t>W18.2</t>
  </si>
  <si>
    <t>Coffins</t>
  </si>
  <si>
    <t>W18.3</t>
  </si>
  <si>
    <t>E.g. Orthopaedic products, prosthetic limbs, tongue depressors</t>
  </si>
  <si>
    <t>Medical supplies made of wood</t>
  </si>
  <si>
    <t>W18.4</t>
  </si>
  <si>
    <t>E.g. Hammer, axes</t>
  </si>
  <si>
    <t>Tools, tool bodies and tool handles</t>
  </si>
  <si>
    <t>W18.5</t>
  </si>
  <si>
    <t>Ice pop/lolly sticks</t>
  </si>
  <si>
    <t>W18.6</t>
  </si>
  <si>
    <t>Jewellery</t>
  </si>
  <si>
    <t>W18.7</t>
  </si>
  <si>
    <t>E.g. Wood marquetry, inlaid wood, statuettes and similar</t>
  </si>
  <si>
    <t>Works of art</t>
  </si>
  <si>
    <t>W18.8</t>
  </si>
  <si>
    <t>Ornamental &amp; decorative objects</t>
  </si>
  <si>
    <t>W18.9</t>
  </si>
  <si>
    <t>Wheels</t>
  </si>
  <si>
    <t>W18.10</t>
  </si>
  <si>
    <t>E.g. Sailboats, kayaks, canoes</t>
  </si>
  <si>
    <t>Boats</t>
  </si>
  <si>
    <t>W18.11</t>
  </si>
  <si>
    <t>Wooden lighters</t>
  </si>
  <si>
    <t>W18.12</t>
  </si>
  <si>
    <t>E.g. Nestboxes, birdhouses</t>
  </si>
  <si>
    <t>Wildlife and pet products</t>
  </si>
  <si>
    <t>W19</t>
  </si>
  <si>
    <t>Other wood products n.e.c.*</t>
  </si>
  <si>
    <t>* The n.e.c. abbreviation means that the category includes those products “not elsewhere classified”.</t>
  </si>
  <si>
    <t>PULP AND PAPER PRODUCTS</t>
  </si>
  <si>
    <t>P1</t>
  </si>
  <si>
    <t>P1.1</t>
  </si>
  <si>
    <t>P1.1.1</t>
  </si>
  <si>
    <t>Pulp</t>
  </si>
  <si>
    <t>Mechanical pulp, bleached</t>
  </si>
  <si>
    <t>Groundwood</t>
  </si>
  <si>
    <t>P1.1.2</t>
  </si>
  <si>
    <t>E.g. RMP, TMP, CTMP</t>
  </si>
  <si>
    <t>Refiner pulp</t>
  </si>
  <si>
    <t>P1.2</t>
  </si>
  <si>
    <t>P1.2.1</t>
  </si>
  <si>
    <t>Mechanical pulp, unbleached</t>
  </si>
  <si>
    <t>P1.2.2</t>
  </si>
  <si>
    <t>P1.3</t>
  </si>
  <si>
    <t>Chemical pulp, bleached</t>
  </si>
  <si>
    <t>P1.4</t>
  </si>
  <si>
    <t>Chemical pulp, unbleached</t>
  </si>
  <si>
    <t>P1.5</t>
  </si>
  <si>
    <t>Semi-chemical pulp, bleached</t>
  </si>
  <si>
    <t>P1.6</t>
  </si>
  <si>
    <t>Semi-chemical pulp, unbleached</t>
  </si>
  <si>
    <t>P1.7</t>
  </si>
  <si>
    <t>P1.7.1</t>
  </si>
  <si>
    <t>E.g. Microcrystalline cellulose</t>
  </si>
  <si>
    <t>Dissolving pulp</t>
  </si>
  <si>
    <t>Specialty cellulose</t>
  </si>
  <si>
    <t>P1.7.2</t>
  </si>
  <si>
    <t>E.g. Cellulose ethers, cellulose esters, cellulose acetate, nitrocellulose</t>
  </si>
  <si>
    <t>Cellulose derivatives</t>
  </si>
  <si>
    <t>P1.7.3</t>
  </si>
  <si>
    <t>Regenerated Cellulose film</t>
  </si>
  <si>
    <t>P1.7.4</t>
  </si>
  <si>
    <t>E.g. Artificial silk, textile fibres, yarn, viscose</t>
  </si>
  <si>
    <t>Rayon and other synthetic fibres</t>
  </si>
  <si>
    <t>P1.8</t>
  </si>
  <si>
    <t>P1.8.1</t>
  </si>
  <si>
    <t>Pulp from recovered paper</t>
  </si>
  <si>
    <t>Recovered pulp, deinked</t>
  </si>
  <si>
    <t>P1.8.2</t>
  </si>
  <si>
    <t>Recovered pulp, not deinked</t>
  </si>
  <si>
    <t>P2</t>
  </si>
  <si>
    <t>P2.1</t>
  </si>
  <si>
    <t>P2.1.1</t>
  </si>
  <si>
    <t>Paper</t>
  </si>
  <si>
    <t>Copying, printing, communication paper</t>
  </si>
  <si>
    <t>Coated paper</t>
  </si>
  <si>
    <t>P2.1.2</t>
  </si>
  <si>
    <t>Uncoated paper</t>
  </si>
  <si>
    <t>P2.2</t>
  </si>
  <si>
    <t>Newsprint</t>
  </si>
  <si>
    <t>P2.3</t>
  </si>
  <si>
    <t>E.g. Sack kraft, grease-proof paper, wrapping krafts, coated kraft papers</t>
  </si>
  <si>
    <t>Wrapping and packaging paper</t>
  </si>
  <si>
    <t>P2.4</t>
  </si>
  <si>
    <t>P2.4.1</t>
  </si>
  <si>
    <t>Specialty paper</t>
  </si>
  <si>
    <t>Impregnated papers</t>
  </si>
  <si>
    <t>P2.4.2</t>
  </si>
  <si>
    <t>Photographic base papers</t>
  </si>
  <si>
    <t>P2.4.3</t>
  </si>
  <si>
    <t>E.g. Thermal transfer papers</t>
  </si>
  <si>
    <t>Thermographic papers</t>
  </si>
  <si>
    <t>P2.4.4</t>
  </si>
  <si>
    <t>Translucent papers</t>
  </si>
  <si>
    <t>P2.4.5</t>
  </si>
  <si>
    <t>E.g. Carbon papers, transfer papers, spirit duplicator copy papers</t>
  </si>
  <si>
    <t>Self-copying and carbon papers</t>
  </si>
  <si>
    <t>P2.4.6</t>
  </si>
  <si>
    <t>Cigarette papers</t>
  </si>
  <si>
    <t>P2.4.7</t>
  </si>
  <si>
    <t>E.g. Tea-bag tissues</t>
  </si>
  <si>
    <t>Filter papers</t>
  </si>
  <si>
    <t>P2.4.8</t>
  </si>
  <si>
    <t>Crepe papers</t>
  </si>
  <si>
    <t>P2.4.9</t>
  </si>
  <si>
    <t>Embossed paper and perforated paper</t>
  </si>
  <si>
    <t>P2.4.10</t>
  </si>
  <si>
    <t>Composite papers</t>
  </si>
  <si>
    <t>P2.4.11</t>
  </si>
  <si>
    <t>E.g. Non-printed wallpaper</t>
  </si>
  <si>
    <t>Wallpaper base</t>
  </si>
  <si>
    <t>P2.4.12</t>
  </si>
  <si>
    <t>E.g. Money paper, vouchers, coupons</t>
  </si>
  <si>
    <t>Security paper</t>
  </si>
  <si>
    <t>P2.5</t>
  </si>
  <si>
    <t>E.g. Japanese papers / washi</t>
  </si>
  <si>
    <t>Hand-made papers</t>
  </si>
  <si>
    <t>P2.6</t>
  </si>
  <si>
    <t>Tissue paper</t>
  </si>
  <si>
    <t>P3</t>
  </si>
  <si>
    <t>P3.1</t>
  </si>
  <si>
    <t>Paperboard</t>
  </si>
  <si>
    <t>Uncoated paperboard</t>
  </si>
  <si>
    <t>P3.2</t>
  </si>
  <si>
    <t>E.g. Solid bleached board, solid unbleached board, white lined chipboard</t>
  </si>
  <si>
    <t>Coated paperboard</t>
  </si>
  <si>
    <t>P3.3</t>
  </si>
  <si>
    <t xml:space="preserve">Pressboard           </t>
  </si>
  <si>
    <t>P3.4</t>
  </si>
  <si>
    <t>P3.4.1</t>
  </si>
  <si>
    <t>Paperboard laminates</t>
  </si>
  <si>
    <t>High-pressure laminates (HPDL, HPL)</t>
  </si>
  <si>
    <t>P3.4.2</t>
  </si>
  <si>
    <t>Low-pressure laminates (LPL)</t>
  </si>
  <si>
    <t>P3.4.3</t>
  </si>
  <si>
    <t>Continuous pressure laminates (CPL)</t>
  </si>
  <si>
    <t>P3.5</t>
  </si>
  <si>
    <t>E.g. Transferred metalized paperboard, direct metalized paperboard, metalized film laminated paperboard, foil laminated paperboard</t>
  </si>
  <si>
    <t>Metalized paperboard</t>
  </si>
  <si>
    <t>P3.6</t>
  </si>
  <si>
    <t>Crepe paperboard</t>
  </si>
  <si>
    <t>P4</t>
  </si>
  <si>
    <t>P4.1</t>
  </si>
  <si>
    <t>Corrugated paper and paperboard</t>
  </si>
  <si>
    <t>Linerboard or testliner</t>
  </si>
  <si>
    <t>P4.2</t>
  </si>
  <si>
    <t>Fluting</t>
  </si>
  <si>
    <t>P4.3</t>
  </si>
  <si>
    <t>Corrugated fibreboard</t>
  </si>
  <si>
    <t>P5</t>
  </si>
  <si>
    <t>P5.1</t>
  </si>
  <si>
    <t>E.g. Colour boxes, gift boxes</t>
  </si>
  <si>
    <t>Packaging and wrappings of paper</t>
  </si>
  <si>
    <t>Cardboard packaging</t>
  </si>
  <si>
    <t>P5.2</t>
  </si>
  <si>
    <t>E.g. Corrugated paper boxes</t>
  </si>
  <si>
    <t>Corrugated paper packaging</t>
  </si>
  <si>
    <t>P5.3</t>
  </si>
  <si>
    <t>E.g. Carrier bags</t>
  </si>
  <si>
    <t>Sacks and bags of paper</t>
  </si>
  <si>
    <t>P5.4</t>
  </si>
  <si>
    <t>Food wrapping paper</t>
  </si>
  <si>
    <t>P5.5</t>
  </si>
  <si>
    <t>Carton pack for beverages and liquid food</t>
  </si>
  <si>
    <t>P5.6</t>
  </si>
  <si>
    <t>Egg boxes and similar</t>
  </si>
  <si>
    <t>P5.7</t>
  </si>
  <si>
    <t>E.g. CD and DVD covers</t>
  </si>
  <si>
    <t>Optical disc packaging and covers</t>
  </si>
  <si>
    <t>P6</t>
  </si>
  <si>
    <t>P6.1</t>
  </si>
  <si>
    <t>E.g. Towelling paper, cleansing cloth</t>
  </si>
  <si>
    <t>Household and sanitary pulp and paper products</t>
  </si>
  <si>
    <t>Cleaning tissues and paper towels</t>
  </si>
  <si>
    <t>P6.2</t>
  </si>
  <si>
    <t>Facial tissues and refreshing tissues</t>
  </si>
  <si>
    <t>P6.3</t>
  </si>
  <si>
    <t>Napkins / serviettes</t>
  </si>
  <si>
    <t>P6.4</t>
  </si>
  <si>
    <t>Toilet paper / bathroom tissue</t>
  </si>
  <si>
    <t>P6.5</t>
  </si>
  <si>
    <t xml:space="preserve">Sanitary towels, tampons, diapers and similar </t>
  </si>
  <si>
    <t>P6.6</t>
  </si>
  <si>
    <t>Tablecloths</t>
  </si>
  <si>
    <t>P6.7</t>
  </si>
  <si>
    <t>E.g. Cups, plates, trays</t>
  </si>
  <si>
    <t>Dinnerware</t>
  </si>
  <si>
    <t>P6.8</t>
  </si>
  <si>
    <t>E.g. Ear buds/swabs, hospital gowns</t>
  </si>
  <si>
    <t>Medical supplies made of pulp/paper</t>
  </si>
  <si>
    <t>P7</t>
  </si>
  <si>
    <t>P7.1</t>
  </si>
  <si>
    <t>E.g. Exercise books</t>
  </si>
  <si>
    <t>Stationery of paper (printed and unprinted)</t>
  </si>
  <si>
    <t>Notebooks</t>
  </si>
  <si>
    <t>P7.2</t>
  </si>
  <si>
    <t>E.g. Letter pads</t>
  </si>
  <si>
    <t>Pads</t>
  </si>
  <si>
    <t>P7.3</t>
  </si>
  <si>
    <t>E.g. Manila folders, corporate folders</t>
  </si>
  <si>
    <t>File folders</t>
  </si>
  <si>
    <t>P7.4</t>
  </si>
  <si>
    <t>E.g. Receipt</t>
  </si>
  <si>
    <t>Rolled thermal paper</t>
  </si>
  <si>
    <t>P7.5</t>
  </si>
  <si>
    <t>Post and greeting cards</t>
  </si>
  <si>
    <t>P7.6</t>
  </si>
  <si>
    <t>Envelopes</t>
  </si>
  <si>
    <t>P7.7</t>
  </si>
  <si>
    <t>E.g. Post-it notes</t>
  </si>
  <si>
    <t>Gummed papers</t>
  </si>
  <si>
    <t>P7.8</t>
  </si>
  <si>
    <t>E.g. Parcel labels</t>
  </si>
  <si>
    <t xml:space="preserve">Adhesive labels </t>
  </si>
  <si>
    <t>P7.9</t>
  </si>
  <si>
    <t>Transfers</t>
  </si>
  <si>
    <t>P7.10</t>
  </si>
  <si>
    <t>Postage stamps</t>
  </si>
  <si>
    <t>P8</t>
  </si>
  <si>
    <t>P8.1</t>
  </si>
  <si>
    <t>Printed materials</t>
  </si>
  <si>
    <t>Books</t>
  </si>
  <si>
    <t>P8.2</t>
  </si>
  <si>
    <t>Magazines</t>
  </si>
  <si>
    <t>P8.3</t>
  </si>
  <si>
    <t>Newspaper</t>
  </si>
  <si>
    <t>P8.4</t>
  </si>
  <si>
    <t>E.g. Catalogues, flyers, banners, posters</t>
  </si>
  <si>
    <t>Advertising materials</t>
  </si>
  <si>
    <t>P8.5</t>
  </si>
  <si>
    <t>Business cards</t>
  </si>
  <si>
    <t xml:space="preserve">P8.6 </t>
  </si>
  <si>
    <t>Calendars, diaries and organisers</t>
  </si>
  <si>
    <t>P8.7</t>
  </si>
  <si>
    <t>E.g. Puzzles, playing cards</t>
  </si>
  <si>
    <t>Toys and games made with paper</t>
  </si>
  <si>
    <r>
      <t>P8.8</t>
    </r>
    <r>
      <rPr>
        <sz val="11"/>
        <rFont val="Cambria"/>
        <family val="1"/>
      </rPr>
      <t xml:space="preserve"> </t>
    </r>
  </si>
  <si>
    <t>Wallpapers</t>
  </si>
  <si>
    <t>P9</t>
  </si>
  <si>
    <t>Bobbins, spools, rolls and similar</t>
  </si>
  <si>
    <t>P10</t>
  </si>
  <si>
    <t>Other pulp and paper products n.e.c.*</t>
  </si>
  <si>
    <t>NON-TIMBER FOREST PRODUCTS (NTFPs)</t>
  </si>
  <si>
    <t>N1</t>
  </si>
  <si>
    <t>Barks</t>
  </si>
  <si>
    <t>N2</t>
  </si>
  <si>
    <t>E.g. Bark mulch</t>
  </si>
  <si>
    <t>Soil conditioner and substrates for plants</t>
  </si>
  <si>
    <t>N3</t>
  </si>
  <si>
    <t>N3.1</t>
  </si>
  <si>
    <t>Cork and articles of cork</t>
  </si>
  <si>
    <t>Natural cork, raw or boiled</t>
  </si>
  <si>
    <t>N3.2</t>
  </si>
  <si>
    <t>Cork powder</t>
  </si>
  <si>
    <t>N3.3</t>
  </si>
  <si>
    <t>Cork granules</t>
  </si>
  <si>
    <t>N3.4</t>
  </si>
  <si>
    <t>E.g. Natural, technical, colmated, agglomerated, bartop cork and sparkling wine/champagne cork stoppers</t>
  </si>
  <si>
    <t>Cork stoppers</t>
  </si>
  <si>
    <t>N3.5</t>
  </si>
  <si>
    <t>Rolls and panels of compressed cork</t>
  </si>
  <si>
    <t>N3.6</t>
  </si>
  <si>
    <t>Cork disks</t>
  </si>
  <si>
    <t>N3.7</t>
  </si>
  <si>
    <t>Articles of cork</t>
  </si>
  <si>
    <t>N4</t>
  </si>
  <si>
    <t>N4.1</t>
  </si>
  <si>
    <t>E.g. Osier branches, basketry, roofs</t>
  </si>
  <si>
    <t>Straw, wicker, rattan and similar</t>
  </si>
  <si>
    <t>Rattan cane (rough form)</t>
  </si>
  <si>
    <t>N4.2</t>
  </si>
  <si>
    <t>Rattan taper (clean, peeled and spitted)</t>
  </si>
  <si>
    <t>N4.3</t>
  </si>
  <si>
    <t>Decorative objects and wickerwork</t>
  </si>
  <si>
    <t>N4.4</t>
  </si>
  <si>
    <t>Rattan furniture</t>
  </si>
  <si>
    <t>N4.5</t>
  </si>
  <si>
    <t>Rattan furniture components</t>
  </si>
  <si>
    <t>N5</t>
  </si>
  <si>
    <t>N5.1</t>
  </si>
  <si>
    <t>Bamboo and articles of bamboo</t>
  </si>
  <si>
    <t>Natural bamboo</t>
  </si>
  <si>
    <t>N5.2</t>
  </si>
  <si>
    <t>Edible bamboo</t>
  </si>
  <si>
    <t>N5.3</t>
  </si>
  <si>
    <t>E.g. Pellets, charcoal</t>
  </si>
  <si>
    <t>Fuel bamboo</t>
  </si>
  <si>
    <t>N5.4</t>
  </si>
  <si>
    <t>E.g. Plywood and OSB</t>
  </si>
  <si>
    <t>Bamboo plywood</t>
  </si>
  <si>
    <t>N5.5</t>
  </si>
  <si>
    <t>Bamboo flooring</t>
  </si>
  <si>
    <t>N5.6</t>
  </si>
  <si>
    <t>Bamboo furniture</t>
  </si>
  <si>
    <t>N5.7</t>
  </si>
  <si>
    <t>E.g. Baskets, containers, curtains, mats, hats, combs, brushes, frames</t>
  </si>
  <si>
    <t>Bamboo household articles and wickerwork</t>
  </si>
  <si>
    <t>N5.8</t>
  </si>
  <si>
    <t>Bamboo textiles</t>
  </si>
  <si>
    <t>N5.9</t>
  </si>
  <si>
    <t>Bamboo vinegar</t>
  </si>
  <si>
    <t>N5.10</t>
  </si>
  <si>
    <t>Bamboo pulp</t>
  </si>
  <si>
    <t>N6</t>
  </si>
  <si>
    <t>N6.1</t>
  </si>
  <si>
    <t>Plants and parts of plants</t>
  </si>
  <si>
    <t>Flowers</t>
  </si>
  <si>
    <t>N6.2</t>
  </si>
  <si>
    <t>Grasses, ferns, mosses and lichens</t>
  </si>
  <si>
    <t>N6.3</t>
  </si>
  <si>
    <t>N6.3.1</t>
  </si>
  <si>
    <t>Whole trees or plants</t>
  </si>
  <si>
    <t>Christmas trees</t>
  </si>
  <si>
    <t>N6.4</t>
  </si>
  <si>
    <t>Pine cones</t>
  </si>
  <si>
    <t>N7</t>
  </si>
  <si>
    <t>N7.1</t>
  </si>
  <si>
    <t>N7.1.1</t>
  </si>
  <si>
    <t>Natural gums, resins, oils and derivatives</t>
  </si>
  <si>
    <t>Rubber/ Latex</t>
  </si>
  <si>
    <t>Natural rubber</t>
  </si>
  <si>
    <t>N7.1.2</t>
  </si>
  <si>
    <t>Tyres</t>
  </si>
  <si>
    <t>N7.1.3</t>
  </si>
  <si>
    <t>Balls</t>
  </si>
  <si>
    <t>N7.1.4</t>
  </si>
  <si>
    <t>Footwear</t>
  </si>
  <si>
    <t>N7.1.5</t>
  </si>
  <si>
    <t>Rubber foam pillows and mattresses</t>
  </si>
  <si>
    <t>N7.1.6</t>
  </si>
  <si>
    <t>Balata, gutta-percha, guayule, chicle</t>
  </si>
  <si>
    <t>N7.1.7</t>
  </si>
  <si>
    <t>Other manufactured articles of rubber</t>
  </si>
  <si>
    <t>N7.2</t>
  </si>
  <si>
    <t>E.g. Gum arabic, gum tragacanth, gamboge, frankincense, myrrh</t>
  </si>
  <si>
    <t>Gum resin</t>
  </si>
  <si>
    <t>N7.3</t>
  </si>
  <si>
    <t>E.g. Dammar, elemi, sandarac, canada balsam, benjamin, pitch, lacquer, unguents, incense</t>
  </si>
  <si>
    <t>Resin and manufactured resin products</t>
  </si>
  <si>
    <t>N7.4</t>
  </si>
  <si>
    <t>Tannin</t>
  </si>
  <si>
    <t>N7.5</t>
  </si>
  <si>
    <t>E.g. Camphor, Brazil nut oil, Copaiba Oil</t>
  </si>
  <si>
    <t xml:space="preserve">Essential oils </t>
  </si>
  <si>
    <t>N8</t>
  </si>
  <si>
    <t>N8.1</t>
  </si>
  <si>
    <t>Chemical, medicinal 
and cosmetic products</t>
  </si>
  <si>
    <t>Ethanol</t>
  </si>
  <si>
    <t>N8.2</t>
  </si>
  <si>
    <t>Medicinal plants and products</t>
  </si>
  <si>
    <t>N8.3</t>
  </si>
  <si>
    <t xml:space="preserve">E.g. Salicylic acid, quinine, paclitaxel, betulinic acid, snakewood extract, neem </t>
  </si>
  <si>
    <t>Pharmaceutical raw materials</t>
  </si>
  <si>
    <t>N8.4</t>
  </si>
  <si>
    <t>Cosmetics and health care products</t>
  </si>
  <si>
    <t>N8.5</t>
  </si>
  <si>
    <t>Wood vinegar</t>
  </si>
  <si>
    <t>N8.6</t>
  </si>
  <si>
    <t>Pyroligneous acid</t>
  </si>
  <si>
    <t>N9</t>
  </si>
  <si>
    <t>N9.1</t>
  </si>
  <si>
    <t>E.g. Brazil nuts, cashew nuts</t>
  </si>
  <si>
    <t>Food</t>
  </si>
  <si>
    <t>Nuts</t>
  </si>
  <si>
    <t>N9.2</t>
  </si>
  <si>
    <t>E.g. Erva-mate, mate</t>
  </si>
  <si>
    <t>Tea</t>
  </si>
  <si>
    <t>N9.3</t>
  </si>
  <si>
    <t>Palm-hearts</t>
  </si>
  <si>
    <t>N9.4</t>
  </si>
  <si>
    <t>E.g. Shiitake mushrooms, pine mushrooms</t>
  </si>
  <si>
    <t>Mushrooms, truffles</t>
  </si>
  <si>
    <t>N9.5</t>
  </si>
  <si>
    <t>E.g. Berries, açaí</t>
  </si>
  <si>
    <t>Fruits</t>
  </si>
  <si>
    <t>N9.6</t>
  </si>
  <si>
    <t>N9.6.1</t>
  </si>
  <si>
    <t>Sap-based foods</t>
  </si>
  <si>
    <t>Maple syrup or sugar</t>
  </si>
  <si>
    <t>N9.6.2</t>
  </si>
  <si>
    <t>Birch syrup or sugar</t>
  </si>
  <si>
    <t>N9.7</t>
  </si>
  <si>
    <t>E.g. Deer, rabbit</t>
  </si>
  <si>
    <t>Game</t>
  </si>
  <si>
    <t>N9.8</t>
  </si>
  <si>
    <t>Honey</t>
  </si>
  <si>
    <t>N10</t>
  </si>
  <si>
    <t>Other non-timber forest products n.e.c.*</t>
  </si>
  <si>
    <t>Sections required for translation: (indicated by yellow highlighting in adjacent column)</t>
  </si>
  <si>
    <t>Tab</t>
  </si>
  <si>
    <t>Section</t>
  </si>
  <si>
    <t>Cover sheet</t>
  </si>
  <si>
    <t>All</t>
  </si>
  <si>
    <t>1. Basic info</t>
  </si>
  <si>
    <t>3. MA Cert process</t>
  </si>
  <si>
    <t>5. MA Forest</t>
  </si>
  <si>
    <t>At each surveillance (6 - 9)</t>
  </si>
  <si>
    <t>6. S1</t>
  </si>
  <si>
    <t>7. S2</t>
  </si>
  <si>
    <t>8. S3</t>
  </si>
  <si>
    <t>9. S4</t>
  </si>
  <si>
    <t xml:space="preserve">Annexes: </t>
  </si>
  <si>
    <t>A1 FM Standard checklist</t>
  </si>
  <si>
    <t>Scoring summary table only</t>
  </si>
  <si>
    <t>A2 Consultation summary</t>
  </si>
  <si>
    <t>ANNEX 16 ECOSYSTEM SERVICES CHECKLIST AND STATEMENT</t>
  </si>
  <si>
    <t>FSC reference</t>
  </si>
  <si>
    <t>This checklist shall be used to evaluate Ecosystem Services alongside the relevant forest management standard for the region/country.
Each proposed impact shall be evaluated individually; some proposed impacts may be approved (verified or validated) while others may not - see table below.
The first page of the Ecosystem Services Certification Document (ESCD) 'Results of the Evaluation' shall be completed by the audit team leader and all ESCDs submitted to SACL with the forest management report (this report) are uploaded to the FSC public certificate database once the impacts have been validated or verified: https://info.fsc.org/certificate.php</t>
  </si>
  <si>
    <r>
      <rPr>
        <b/>
        <i/>
        <sz val="11"/>
        <rFont val="Cambria"/>
        <family val="1"/>
      </rPr>
      <t xml:space="preserve">Ecosystem Service included in the scope </t>
    </r>
    <r>
      <rPr>
        <b/>
        <i/>
        <sz val="11"/>
        <color indexed="56"/>
        <rFont val="Cambria"/>
        <family val="1"/>
      </rPr>
      <t xml:space="preserve">(delete those which are not in the scope):
</t>
    </r>
    <r>
      <rPr>
        <i/>
        <sz val="11"/>
        <color indexed="10"/>
        <rFont val="Cambria"/>
        <family val="1"/>
      </rPr>
      <t xml:space="preserve">Record ES codes on A7 Members &amp; FMUs for group/multiple MU certificates
Record </t>
    </r>
    <r>
      <rPr>
        <i/>
        <u/>
        <sz val="11"/>
        <color indexed="10"/>
        <rFont val="Cambria"/>
        <family val="1"/>
      </rPr>
      <t>verified</t>
    </r>
    <r>
      <rPr>
        <i/>
        <sz val="11"/>
        <color indexed="10"/>
        <rFont val="Cambria"/>
        <family val="1"/>
      </rPr>
      <t xml:space="preserve"> impacts on A12b Ecosystem Services schedule</t>
    </r>
  </si>
  <si>
    <t>Date Validated</t>
  </si>
  <si>
    <t>Date Verified (no open Major CARs)</t>
  </si>
  <si>
    <r>
      <rPr>
        <b/>
        <i/>
        <sz val="11"/>
        <color indexed="56"/>
        <rFont val="Cambria"/>
        <family val="1"/>
      </rPr>
      <t>Biodiversity Conservation</t>
    </r>
    <r>
      <rPr>
        <i/>
        <sz val="11"/>
        <color indexed="56"/>
        <rFont val="Cambria"/>
        <family val="1"/>
      </rPr>
      <t xml:space="preserve">
ES 1.1: Restoration of natural forest cover
ES 1.2: Conservation of intact forest landscapes
ES 1.3: Maintenance of an ecologically sufficient conservation area network
ES 1.4: Conservation of natural forest characteristics
ES 1.5: Restoration of natural forest characteristics
ES 1.6: Conservation of  species diversity
ES 1.7: Restoration of species diversity</t>
    </r>
  </si>
  <si>
    <r>
      <rPr>
        <b/>
        <i/>
        <sz val="11"/>
        <color indexed="56"/>
        <rFont val="Cambria"/>
        <family val="1"/>
      </rPr>
      <t>Carbon sequestration and storage</t>
    </r>
    <r>
      <rPr>
        <i/>
        <sz val="11"/>
        <color indexed="56"/>
        <rFont val="Cambria"/>
        <family val="1"/>
      </rPr>
      <t xml:space="preserve">
ES 2.1: Conservation of forest carbon stocks
ES 2.2: Restoration of forest carbon stocks</t>
    </r>
  </si>
  <si>
    <r>
      <rPr>
        <b/>
        <i/>
        <sz val="11"/>
        <color indexed="56"/>
        <rFont val="Cambria"/>
        <family val="1"/>
      </rPr>
      <t>Watershed Services</t>
    </r>
    <r>
      <rPr>
        <i/>
        <sz val="11"/>
        <color indexed="56"/>
        <rFont val="Cambria"/>
        <family val="1"/>
      </rPr>
      <t xml:space="preserve">
ES 3.1: Maintenance of  water quality
ES 3.2: Enhancement of water quality
ES 3.3: Maintenance of the capacity of watersheds to purify and regulate water flow
ES 3.4: Restoration of the capacity of watersheds to purify and regulate water flow</t>
    </r>
  </si>
  <si>
    <r>
      <rPr>
        <b/>
        <i/>
        <sz val="11"/>
        <color indexed="56"/>
        <rFont val="Cambria"/>
        <family val="1"/>
      </rPr>
      <t>Soil Conservation</t>
    </r>
    <r>
      <rPr>
        <i/>
        <sz val="11"/>
        <color indexed="56"/>
        <rFont val="Cambria"/>
        <family val="1"/>
      </rPr>
      <t xml:space="preserve">
ES 4.1: Maintenance of soil condition
ES 4.2: Restoration/enhancement of soil condition
ES 4.3: Reduction of soil erosion through reforestation/restoration</t>
    </r>
  </si>
  <si>
    <r>
      <rPr>
        <b/>
        <i/>
        <sz val="11"/>
        <color indexed="56"/>
        <rFont val="Cambria"/>
        <family val="1"/>
      </rPr>
      <t>Recreation Services</t>
    </r>
    <r>
      <rPr>
        <i/>
        <sz val="11"/>
        <color indexed="56"/>
        <rFont val="Cambria"/>
        <family val="1"/>
      </rPr>
      <t xml:space="preserve">
ES 5.1 Maintenance/conservation of areas of importance for recreation and/or tourism
ES 5.2: Restoration or enhancement of areas of importance for recreation and/or tourism
ES 5.3: Maintenance/conservation of populations of species of interest for nature-based tourism</t>
    </r>
  </si>
  <si>
    <t>FSC-PRO-30-006 V1-2</t>
  </si>
  <si>
    <t>PART 1 - GENERAL REQUIREMENTS</t>
  </si>
  <si>
    <t>1.1 In order to comply with Parts I, II, III, and IV of this procedure, the organization shall be an applicant for or hold a valid FSC forest management certificate.</t>
  </si>
  <si>
    <t>1.2 Failure to demonstrate an impact according to this procedure shall not affect the status of the FSC forest management certificate.</t>
  </si>
  <si>
    <t>1.3 To demonstrate the impact of forest management activities on ecosystem services, the organization shall implement all of the seven steps described in Part III of FSC-PRO-30-006 procedure.</t>
  </si>
  <si>
    <t>1.3.1 One or more impacts may be proposed for one or more ecosystem services.</t>
  </si>
  <si>
    <t>1.4 The demonstration of impacts, as described in Part III of this procedure, may be applied across several management units within a certified group.</t>
  </si>
  <si>
    <t>1.4.1 In group certification, designated requirements for ecosystem services  can  be  applied at the group level.  In such cases, membership rules shall clarify the division  of responsibilities between group members and the group entity for demonstrating ecosystem services impacts.</t>
  </si>
  <si>
    <t>1.4.2 When only some of the members of the certified group decide to comply with this procedure, specific rules and identification systems shall be established to differentiate the members applying this procedure from the other members.</t>
  </si>
  <si>
    <t>1.5 The organization shall record the information from each step in the relevant section of the Ecosystem Services Certification Document (ESCD).</t>
  </si>
  <si>
    <t>1.5.1</t>
  </si>
  <si>
    <r>
      <t xml:space="preserve">1.5.1 The organization shall make the ESCD available in at least one of the official language(s) of the country, or the most widely spoken language in the area in which the management unit is located;
</t>
    </r>
    <r>
      <rPr>
        <i/>
        <sz val="11"/>
        <rFont val="Cambria"/>
        <family val="1"/>
        <scheme val="major"/>
      </rPr>
      <t>NOTE: If the organization wishes to get support from FSC to implement the procedure or access ecosystem services markets, FSC may need to request a translation of the ESCD(s) into one of the official languages of FSC, at the expense of the organization.</t>
    </r>
  </si>
  <si>
    <t>1.5.2</t>
  </si>
  <si>
    <t>1.5.2 The organization should develop an ESCD for each declared ecosystem service;</t>
  </si>
  <si>
    <t>1.5.3</t>
  </si>
  <si>
    <t>1.5.3 The organization should send the ESCD(s) to the certification body 30 days prior to the start of the evaluation.</t>
  </si>
  <si>
    <t>1.6 The organization shall update the ESCD at least every five years.</t>
  </si>
  <si>
    <t>1.7 The organization may modify the layout and text of the ESCD if required to be in line with its specific corporate design and branding.</t>
  </si>
  <si>
    <t>PART 2 - Additional management requirements for the proposed ecosystem services impacts</t>
  </si>
  <si>
    <t>2. Management requirements for all proposed impacts</t>
  </si>
  <si>
    <t>2.1 Peatlands are not drained.</t>
  </si>
  <si>
    <t>2.2 Wetlands, peatlands, savannahs, or natural grasslands are not converted to plantations or any other land use.</t>
  </si>
  <si>
    <t>2.3 Areas converted from wetlands, peatlands, savannahs, or natural grasslands to plantation since November 1994 are not certified, except where:</t>
  </si>
  <si>
    <t>2.3.1</t>
  </si>
  <si>
    <t>2.3.1 The organization provides clear and sufficient evidence that it was not directly or indirectly responsible for the conversion; or</t>
  </si>
  <si>
    <t>2.3.2</t>
  </si>
  <si>
    <t>2.3.2 The conversion is producing clear, substantial, additional, secure, long-term conservation benefits in the management unit; and</t>
  </si>
  <si>
    <t>2.3.3</t>
  </si>
  <si>
    <t>2.3.3 The total area of plantation on sites converted since November 1994 is less than 5 per cent of the total area of the management unit.</t>
  </si>
  <si>
    <t>2.4 Knowledgeable experts independent of the organization confirm the effectiveness of management strategies and actions to maintain and/or enhance the identified high conservation value areas.</t>
  </si>
  <si>
    <t>3. Management requirements for specific proposed impacts</t>
  </si>
  <si>
    <r>
      <t xml:space="preserve">Requirements for impact </t>
    </r>
    <r>
      <rPr>
        <b/>
        <sz val="11"/>
        <color rgb="FF000000"/>
        <rFont val="Cambria"/>
        <family val="2"/>
        <scheme val="major"/>
      </rPr>
      <t>ES1.3 (Maintenance of an ecologically sufficient conservation area network)</t>
    </r>
  </si>
  <si>
    <t xml:space="preserve">3.1 The conservation area network, and conservation areas outside the management unit:   </t>
  </si>
  <si>
    <t>3.1.1</t>
  </si>
  <si>
    <t>3.1.1 Represent the full range of environmental values in the management unit;</t>
  </si>
  <si>
    <t>3.1.2</t>
  </si>
  <si>
    <t xml:space="preserve"> 3.1.2 Have sufficient size or functional connectivity to support natural processes;</t>
  </si>
  <si>
    <t>3.1.3</t>
  </si>
  <si>
    <r>
      <t xml:space="preserve">3.1.3 Contain the full range of habitats present for focal species and rare and threatened species; </t>
    </r>
    <r>
      <rPr>
        <b/>
        <i/>
        <sz val="11"/>
        <rFont val="Cambria"/>
        <family val="2"/>
        <scheme val="major"/>
      </rPr>
      <t>and</t>
    </r>
  </si>
  <si>
    <t>3.1.4</t>
  </si>
  <si>
    <t>3.1.4 Have sufficient size or functional connectivity with other suitable habitat to support viable populations of focal species, including rare and threatened species in the region.</t>
  </si>
  <si>
    <t>3.2 Knowledgeable experts independent of the organization confirm the sufficiency of the conservation area network.</t>
  </si>
  <si>
    <t>Requirement for impact ES1.4 (Conservation of natural forest characteristics) and ES1.5 (Restoration of natural forest characteristics)</t>
  </si>
  <si>
    <t>3.3 Management activities maintain, enhance, or restore natural landscape-level characteristics,
including forest diversity, composition, and structure.</t>
  </si>
  <si>
    <t>Requirement for impact ES1.6 (Conservation of species diversity) and 1.7 (Restoration of species diversity)</t>
  </si>
  <si>
    <t>3.4 Management activities maintain, enhance, or restore rare and threatened species and their habitats, including through the provision of conservation zones, protection areas, connectivity, and other direct means for their survival and viability.</t>
  </si>
  <si>
    <t>Requirements for impact ES2.1 (Conservation of forest carbon stocks)</t>
  </si>
  <si>
    <t>3.5 Forests are identified to be protected due to their carbon stocks, according to FSC-GUI-30-006 FSC Guidance for Demonstrating Ecosystem Services Impacts.</t>
  </si>
  <si>
    <t>3.6 Management activities maintain, enhance, or restore carbon storage in the forest, including through forest protection and reduced impact logging practices for carbon, as described in FSC-GUI-30-006 FSC Guidance for Demonstrating Ecosystem Services Impacts.</t>
  </si>
  <si>
    <t>GUIDANCE TO AUDITOR: Possible items to assess may include:
- Documented assessment of carbon stock
-Designation to establish conservation/ protection area according to the carbon stock
- Clear Maps of carbon stock in working area
- Management plan/ Procedure/ Mechanism to maintain, enhance. or restore carbon storage shall be defined, documented, and implemented
- Monitoring and evaluation records
- Training to relevant workers about ES including ESCD doc</t>
  </si>
  <si>
    <t>Requirements for impacts related to watershed services</t>
  </si>
  <si>
    <t>3.7 An assessment identifies:</t>
  </si>
  <si>
    <t>3.7.1 Hydrological features and connections, including permanent and temporary water bodies, watercourses, and aquifers;</t>
  </si>
  <si>
    <t>3.7.2</t>
  </si>
  <si>
    <t>3.7.2 Domestic water needs for local communities and Indigenous Peoples within and outside of the management unit that may be impacted by management activities;</t>
  </si>
  <si>
    <t>3.7.3</t>
  </si>
  <si>
    <t>3.7.3 Areas of water stress and water scarcity; and</t>
  </si>
  <si>
    <t>3.7.4</t>
  </si>
  <si>
    <t>3.7.4 Consumption of water by the organization and other users.</t>
  </si>
  <si>
    <t>3.8 Measures are implemented to maintain, enhance, or restore permanent and temporary water bodies, watercourses, and aquifers.</t>
  </si>
  <si>
    <t>3.9 Chemicals, waste, and sediment are not discharged into water bodies, watercourses, or aquifers.</t>
  </si>
  <si>
    <t>3.10</t>
  </si>
  <si>
    <t>3.10 The management activities and strategies implemented by the organization respect universal access to water, as defined in UN Resolution 64/292: The human right to water and sanitation (http://www.un.org/en/ga/search/view_doc.asp?symbol=A/RES/64/292, accessed 1 November 2017).</t>
  </si>
  <si>
    <t>Requirements for impacts related to soil conservation</t>
  </si>
  <si>
    <t>3.11</t>
  </si>
  <si>
    <t>3.11 Vulnerable or high-risk soils are identified, including thin soils; soils with poor drainage and that are subject to waterlogging; and soils prone to compaction, erosion, instability, and run-off.</t>
  </si>
  <si>
    <t>3.12 Measures are implemented to reduce compaction, erosion, and landslides.</t>
  </si>
  <si>
    <t>3.13 Chemicals and waste are not discharged into soil.</t>
  </si>
  <si>
    <t>3.14 Management activities maintain, enhance, or restore soil fertility and stability.</t>
  </si>
  <si>
    <t>Requirements for impacts related to recreational services</t>
  </si>
  <si>
    <t>3.15 Measures are implemented to maintain, enhance, or restore:</t>
  </si>
  <si>
    <t>3.15.1</t>
  </si>
  <si>
    <t>3.15.1 Areas of importance for recreation and tourism, including site attractions, archaeological
sites, trails, areas of high visual quality, and areas of cultural or historical interest; and</t>
  </si>
  <si>
    <t>3.15.2</t>
  </si>
  <si>
    <t>3.15.2 Populations of species that are a tourist attraction.</t>
  </si>
  <si>
    <t>3.16 The rights, customs, and culture of Indigenous Peoples and local communities are not violated
by tourism activities.</t>
  </si>
  <si>
    <t>3.17 Practices are implemented to protect the health and safety of tourism customers.</t>
  </si>
  <si>
    <t>3.18 Health and safety plans and accident rates are publicly available in recreational areas and areas of interest to the tourism sector.</t>
  </si>
  <si>
    <t>3.19 A summary is provided of activities that demonstrate prevention of discrimination based on gender, age, ethnicity, religion, sexual orientation, or disability.</t>
  </si>
  <si>
    <t>PART 3 - Impact demonstration</t>
  </si>
  <si>
    <t>Step 1: Declaration of the ecosystem service(s)</t>
  </si>
  <si>
    <t>4.1 The organization shall declare the ecosystem service(s) for which an impact is proposed.</t>
  </si>
  <si>
    <t>4.2 The organization shall briefly describe the legal tenure to manage, use, and/or receive payments for the declared ecosystem service.</t>
  </si>
  <si>
    <t>4.3 The organization shall list any management objectives related to the declared ecosystem service(s), including any relevant objectives from the management plan.</t>
  </si>
  <si>
    <t>Step 2: Description of the ecosystem service(s)</t>
  </si>
  <si>
    <t>5.1 For each declared ecosystem service, the organization shall briefly describe:</t>
  </si>
  <si>
    <t>5.1.1 The current condition of the ecosystem service;</t>
  </si>
  <si>
    <t>5.1.2 The past condition of the ecosystem service, based on best available information;</t>
  </si>
  <si>
    <t>5.1.3</t>
  </si>
  <si>
    <t>5.1.3 Areas within and outside of the management unit that contribute to the declared ecosystem service;</t>
  </si>
  <si>
    <t>5.1.4</t>
  </si>
  <si>
    <t>5.1.4 Beneficiaries of the ecosystem service;</t>
  </si>
  <si>
    <t>5.1.5</t>
  </si>
  <si>
    <t>5.1.5 Threats to the ecosystem service, both human-induced and of natural origin, within and outside of the management unit;</t>
  </si>
  <si>
    <t>5.1.6</t>
  </si>
  <si>
    <r>
      <t xml:space="preserve">5.1.6 A summary of culturally appropriate engagement with Indigenous Peoples and local communities related to the declared ecosystem service, including ecosystem services access and use, and benefit sharing, consistent with Principle 3 and Principle 4 of FSC- STD-01-001 FSC Principles and Criteria for Forest Management.
</t>
    </r>
    <r>
      <rPr>
        <i/>
        <sz val="11"/>
        <rFont val="Cambria"/>
        <family val="1"/>
        <scheme val="major"/>
      </rPr>
      <t>Applicability NOTE: Small or low-intensity managed forests (SLIMF) are not required to comply with clause 5.1.2, unless required by the methodology used according to Step 5; and may describe only areas within the management unit to comply with Clauses 5.1.3 and 5.1.5.</t>
    </r>
  </si>
  <si>
    <t>Step 3: Theory of change: Linking management activities to impacts</t>
  </si>
  <si>
    <t>6.1 For each declared ecosystem service, the organization shall propose one or more of the impacts from Annex B.</t>
  </si>
  <si>
    <t>6.2 For each proposed impact, the organization shall develop a theory of change to describe the link between the contributing management activities and the proposed impacts, using Annex  A as a template.</t>
  </si>
  <si>
    <t>6.3 The organization shall specify in the theory of change:</t>
  </si>
  <si>
    <t>6.3.1 Any management activities that contribute to the proposed impact, including management activities to mitigate threats described in Clause 5.1.5;</t>
  </si>
  <si>
    <t>6.3.2</t>
  </si>
  <si>
    <r>
      <t xml:space="preserve">6.3.2 Outputs that result from the management activities; </t>
    </r>
    <r>
      <rPr>
        <b/>
        <i/>
        <u/>
        <sz val="11"/>
        <rFont val="Cambria"/>
        <family val="1"/>
      </rPr>
      <t>and</t>
    </r>
  </si>
  <si>
    <t>6.3.3</t>
  </si>
  <si>
    <t>6.3.3 Outcomes that result from the outputs.
Applicability NOTE: SLIMF may create a simplified theory of change that does not include outputs, but links the management activities directly to outcomes.</t>
  </si>
  <si>
    <t>6.4 The organization should incorporate any new management activities that contribute to the proposed impact in the monitoring plan of the management unit.</t>
  </si>
  <si>
    <r>
      <t xml:space="preserve">6.5 The organization shall identify and briefly describe any contextual factors that may influence the outcomes, e.g. the introduction of new legislation, or the presence of other water users.
</t>
    </r>
    <r>
      <rPr>
        <i/>
        <sz val="11"/>
        <rFont val="Cambria"/>
        <family val="1"/>
        <scheme val="major"/>
      </rPr>
      <t xml:space="preserve">Applicability NOTE: To comply with clause 6.5, SLIMF may focus the identification and description of contextual factors on those that are local, such as the presence of other water users.
</t>
    </r>
  </si>
  <si>
    <t>Step 4: Selection of outcome indicators</t>
  </si>
  <si>
    <t>7.1 For each proposed impact, the organization shall select one or more outcome indicators according to the requirements stipulated in the ‘Outcome indicators required’ column of Annex B, e.g. “The organization shall measure at least one outcome indicator to measure natural forest cover (1); and at least one outcome indicator to measure successful replanting activities (2)”.</t>
  </si>
  <si>
    <t>7.2 The organization shall select outcome indicators that are consistent with the outcomes from the theory of change developed according to Step 3.</t>
  </si>
  <si>
    <r>
      <t xml:space="preserve">7.3 For the selection of outcome indicators, the organization may:
7.3.1 Select outcome indicators from the examples provided in Annex B; </t>
    </r>
    <r>
      <rPr>
        <b/>
        <i/>
        <u/>
        <sz val="11"/>
        <rFont val="Cambria"/>
        <family val="1"/>
      </rPr>
      <t>or</t>
    </r>
  </si>
  <si>
    <t>7.3.2</t>
  </si>
  <si>
    <t>7.3.2 Alternatively, based on evidence of relevance to the outcomes, select outcome indicators that are not provided as examples in Annex B.</t>
  </si>
  <si>
    <r>
      <t xml:space="preserve">7.4 For each outcome indicator chosen, the organization shall specify a verifiable target that represents a desired future value for the outcome indicator.
</t>
    </r>
    <r>
      <rPr>
        <i/>
        <sz val="11"/>
        <rFont val="Cambria"/>
        <family val="1"/>
        <scheme val="major"/>
      </rPr>
      <t>Applicability NOTE: SLIMF are not required to comply with clauses 7.4 and 7.5.</t>
    </r>
  </si>
  <si>
    <r>
      <t xml:space="preserve">7.5 The organization shall justify the choice of the verifiable target.
</t>
    </r>
    <r>
      <rPr>
        <i/>
        <sz val="11"/>
        <rFont val="Cambria"/>
        <family val="1"/>
        <scheme val="major"/>
      </rPr>
      <t>Applicability NOTE: SLIMF are not required to comply with clauses 7.4 and 7.5.</t>
    </r>
  </si>
  <si>
    <t>Step 5: Methods</t>
  </si>
  <si>
    <t>8.1.1</t>
  </si>
  <si>
    <r>
      <t xml:space="preserve">8.1 To measure the values of the selected outcome indicator(s), the organization shall either:
8.1.1 Choose an applicable methodology from FSC-GUI-30-006 Guidance for Demonstrating Ecosystem Services Impacts; </t>
    </r>
    <r>
      <rPr>
        <b/>
        <i/>
        <u/>
        <sz val="11"/>
        <rFont val="Cambria"/>
        <family val="1"/>
      </rPr>
      <t>or</t>
    </r>
  </si>
  <si>
    <t>8.1.2</t>
  </si>
  <si>
    <t>8.1.2 Use another methodology that conforms to the following eligibility criteria:</t>
  </si>
  <si>
    <t>8.1.2.1</t>
  </si>
  <si>
    <t>8.1.2.1 The methodology is suitable for the local context and the outcome indicator to be measured;</t>
  </si>
  <si>
    <t>8.1.2.2</t>
  </si>
  <si>
    <t>8.1.2.2 The methodology is credible, based on best available information (e.g. there are publications that support the use of the methodology; or it has been validated through previous use; or it has been endorsed by experts);</t>
  </si>
  <si>
    <t>8.1.2.3</t>
  </si>
  <si>
    <t>8.1.2.3 The methodology is objective and replicable, i.e. it yields similar results when applied by different observers in the same site under similar conditions.</t>
  </si>
  <si>
    <t>8.2 The organization shall describe the methodology used to measure the values of the selected outcome indicator(s) in terms that are clear enough to facilitate evaluation.</t>
  </si>
  <si>
    <t>8.3 The organization shall describe the collection and analysis of data, including:
8.3.1 The data sources that were used (literature, interviews, field measurements, modelling, etc.);</t>
  </si>
  <si>
    <t>8.3.2</t>
  </si>
  <si>
    <t>8.3.2 Sampling methods, including frequency and/or intensity;</t>
  </si>
  <si>
    <t>8.3.3</t>
  </si>
  <si>
    <t>8.3.3 Any equipment used to measure the outcome indicator(s);</t>
  </si>
  <si>
    <t>8.3.4</t>
  </si>
  <si>
    <t>8.3.4 A summary of any data analyses performed.
NOTE: Guidance for the collection and analysis of data is provided in FSC-GUI-30-006 Guidance for Demonstrating Ecosystem Services Impacts.</t>
  </si>
  <si>
    <t>Step 6: Measurement and comparison of the value of outcome indicator(s)</t>
  </si>
  <si>
    <r>
      <t xml:space="preserve">9.1 The organization shall measure the present value of each selected outcome indicator.
</t>
    </r>
    <r>
      <rPr>
        <i/>
        <sz val="11"/>
        <rFont val="Cambria"/>
        <family val="1"/>
        <scheme val="major"/>
      </rPr>
      <t>NOTE: The present value of the indicator should be recent enough that it reasonably approximates the current value of the indicator in the forest. The acceptable age of the measurement will depend on the outcome indicator being measured, and on the ecosystem service; a measurement within the last five years could be a reasonable reflection of the present value.</t>
    </r>
  </si>
  <si>
    <t>9.2 The organization shall, according to the specifications given in the ‘Comparison’ column of Annex B, compare the present value of each outcome indicator with the specified value.</t>
  </si>
  <si>
    <t>9.3 When Annex B specifies the comparison of  the present value of  the outcome indicator to at least one prior measurement, the organization shall show in this comparison all previous measurements for which data is available.</t>
  </si>
  <si>
    <t>9.4 The organization shall implement Clauses 9.1–9.2 at least every five years, unless more frequent measurements are required by the methodology used.</t>
  </si>
  <si>
    <t>Step 7: Statement of results</t>
  </si>
  <si>
    <t>10.1 For each proposed impact, the organization shall provide evidence that the present value of the selected outcome indicators meets the required result specified in the column ‘Required result’ of Annex B.</t>
  </si>
  <si>
    <t>10.2 For each proposed impact, the organization shall describe how the result from Clause 10.1 contributes to the likelihood of achieving the proposed verifiable targets in the future.
Applicability NOTE: SLIMF are not required to comply with clause 10.2.</t>
  </si>
  <si>
    <t>Validation option</t>
  </si>
  <si>
    <t>11.1 As a first step towards verifying the proposed impact and having it verified, the organization may request to have a proposed impact validated.</t>
  </si>
  <si>
    <t>11.2.1</t>
  </si>
  <si>
    <t>11.2 The organization may request to have a proposed impact validated if:
11.2.1 The proposed impact is a restoration or enhancement of the ecosystem service;</t>
  </si>
  <si>
    <t>11.2.2</t>
  </si>
  <si>
    <t>11.2.2 The management activities have started recently and an impact cannot yet be demonstrated;</t>
  </si>
  <si>
    <t>11.2.3</t>
  </si>
  <si>
    <t>11.2.3 The organization provides an initial measurement of the outcome indicator(s) according to clause 9.1;</t>
  </si>
  <si>
    <t>11.2.4</t>
  </si>
  <si>
    <r>
      <t>11.2.4 The organization complies with all applicable requirements of Part III of this procedure (there are no Major non-compliances), with the exception of Clause 10.1 and 10.2;</t>
    </r>
    <r>
      <rPr>
        <b/>
        <i/>
        <u/>
        <sz val="11"/>
        <rFont val="Cambria"/>
        <family val="1"/>
      </rPr>
      <t xml:space="preserve"> and</t>
    </r>
  </si>
  <si>
    <t>11.2.5</t>
  </si>
  <si>
    <t>11.2.5 The organization has a credible plan to comply with all applicable requirements of this procedure within five years or in the next reevaluation.</t>
  </si>
  <si>
    <t>11.3 The organization may not use ecosystem services claims as described in Part IV of this procedure for impacts that have been validated (and not yet verified).</t>
  </si>
  <si>
    <t>Part IV: Market tools: Using FSC ecosystem services claims</t>
  </si>
  <si>
    <r>
      <t xml:space="preserve">Has the CH used FSC ecosystem services claims? If </t>
    </r>
    <r>
      <rPr>
        <b/>
        <i/>
        <sz val="11"/>
        <color rgb="FFFF0000"/>
        <rFont val="Cambria"/>
        <family val="2"/>
        <scheme val="major"/>
      </rPr>
      <t>YES</t>
    </r>
    <r>
      <rPr>
        <b/>
        <i/>
        <sz val="11"/>
        <rFont val="Cambria"/>
        <family val="1"/>
        <scheme val="major"/>
      </rPr>
      <t>, complete the following sections; if</t>
    </r>
    <r>
      <rPr>
        <b/>
        <i/>
        <sz val="11"/>
        <color rgb="FFFF0000"/>
        <rFont val="Cambria"/>
        <family val="2"/>
        <scheme val="major"/>
      </rPr>
      <t xml:space="preserve"> NO</t>
    </r>
    <r>
      <rPr>
        <b/>
        <i/>
        <sz val="11"/>
        <rFont val="Cambria"/>
        <family val="1"/>
        <scheme val="major"/>
      </rPr>
      <t xml:space="preserve">, stop here. 
</t>
    </r>
    <r>
      <rPr>
        <i/>
        <sz val="11"/>
        <rFont val="Cambria"/>
        <family val="2"/>
        <scheme val="major"/>
      </rPr>
      <t>NOTE: References to FSC ecosystem claims may be made on an FSC 100% product outside the FSC label,
or on separate promotional material. Communicating ecosystems claims through on-product labelling is
currently being assessed by FSC.</t>
    </r>
  </si>
  <si>
    <t>12.2 The FSC ecosystem services claim shall be any proposed impact from Annex B that has been verified by the certification body according to Part V of this procedure, e.g. ‘Maintenance of water quality’ (ES3.1).</t>
  </si>
  <si>
    <r>
      <t xml:space="preserve">12.3 For promotional purposes, FSC ecosystem services claims may also be described in summary form by using the phrase “verified positive impact” with reference to the ecosystem service(s) for which impacts have been verified.
</t>
    </r>
    <r>
      <rPr>
        <i/>
        <sz val="11"/>
        <rFont val="Cambria"/>
        <family val="2"/>
        <scheme val="major"/>
      </rPr>
      <t>For example: the claim ‘Conservation of natural forest characteristics’ (ES1.4) may also be more generally referred to as “Verified positive impact on biodiversity”.</t>
    </r>
  </si>
  <si>
    <r>
      <t xml:space="preserve">12.4 Organizations may make claims about multiple verified ecosystem services impacts.
</t>
    </r>
    <r>
      <rPr>
        <i/>
        <sz val="11"/>
        <rFont val="Cambria"/>
        <family val="2"/>
        <scheme val="major"/>
      </rPr>
      <t>For example: “from well-managed forests with verified positive impact on biodiversity and watershed services”.</t>
    </r>
  </si>
  <si>
    <t>13. Promoting FSC-certified forests with verified ecosystem services impacts</t>
  </si>
  <si>
    <t xml:space="preserve">13.1.1 </t>
  </si>
  <si>
    <r>
      <t xml:space="preserve">13.1.1 Any additional explanation of the impact shall be consistent with the ESCD.
</t>
    </r>
    <r>
      <rPr>
        <i/>
        <sz val="11"/>
        <rFont val="Cambria"/>
        <family val="2"/>
        <scheme val="major"/>
      </rPr>
      <t>Some examples are:
- The maintenance of water quality has been verified on this FSC-certified forest.
- Positive impact on watershed services has been verified on this FSC-certified forest.
- Restoration of species diversity has been verified on this FSC-certified forest. The abundance of [focal species] has increased and the area damaged by [pests] has decreased [time frame] by introduction of [activities].</t>
    </r>
  </si>
  <si>
    <r>
      <t xml:space="preserve">13.2 Forest management certificate holders may claim a contribution to the UN Sustainable Development Goals and targets corresponding to verified ecosystem services impacts as indicated in Annex B of the procedure.
</t>
    </r>
    <r>
      <rPr>
        <i/>
        <sz val="11"/>
        <rFont val="Cambria"/>
        <family val="2"/>
        <scheme val="major"/>
      </rPr>
      <t>For example: The verified impact makes a contribution to Sustainable Development Goal 15 (Life on Land).</t>
    </r>
  </si>
  <si>
    <t>14. Promoting FSC-certified products carrying an FSC ecosystems services claim</t>
  </si>
  <si>
    <t>FSC trademarks may be used to promote FSC 100% products with associated ecosystem services claims.</t>
  </si>
  <si>
    <t>14.1 FM/CoC and CoC certificate holders may make ecosystem services claims about physical FSC-certified products from forests with verified ecosystem services impacts.</t>
  </si>
  <si>
    <t>14.2 For the sale of physical forest products with ecosystem services claims, FM/CoC and CoC certificate holders shall add the specific ecosystem services claim(s) with the corresponding code indicated in Annex B (e.g. ES1.1) to sales and/or delivery documents of the product, in addition to the FSC claim, and its certificate code, including in all cases the forest management certificate code(s) for the forest(s) from where all ecosystem services claims originate.</t>
  </si>
  <si>
    <t>14.3 CoC certificate holders sourcing materials that carry FSC ecosystem services claims may pass this claim on to the next companies in the supply chain.</t>
  </si>
  <si>
    <t>14.3.1</t>
  </si>
  <si>
    <t>14.3.1 CoC certificate holders shall ensure that these materials are traceable and controlled during all stages of processing, storage, and commercialization.</t>
  </si>
  <si>
    <t>14.3.2</t>
  </si>
  <si>
    <t>14.3.2 The forest management certificate code shall be passed along with the FSC ecosystem services claim</t>
  </si>
  <si>
    <t>14.4 CoC certificate holders shall establish separate product groups for products that carry ecosystem services claims.</t>
  </si>
  <si>
    <t>14.5 Only FSC 100% products with ecosystem services claims can be promoted as such.</t>
  </si>
  <si>
    <t>14.6 CoC certificate holders shall identify products with ecosystem services claims on their material
accounting records and volume summaries.</t>
  </si>
  <si>
    <r>
      <t xml:space="preserve">Trademark requirements for chain of custody certificate holders
Note: if the client doesn't have a COC certificate, this section is </t>
    </r>
    <r>
      <rPr>
        <b/>
        <u/>
        <sz val="11"/>
        <rFont val="Cambria"/>
        <family val="1"/>
        <scheme val="major"/>
      </rPr>
      <t>NOT applicable.</t>
    </r>
    <r>
      <rPr>
        <b/>
        <sz val="11"/>
        <color rgb="FFFF0000"/>
        <rFont val="Cambria"/>
        <family val="2"/>
        <scheme val="major"/>
      </rPr>
      <t xml:space="preserve"> </t>
    </r>
  </si>
  <si>
    <t>14.7 CoC certificate holders may use ecosystem services claims for promoting eligible products as indicated in clauses 12.2 and 12.3 only when all FSC certified content carries FSC ecosystem services claims.</t>
  </si>
  <si>
    <t>14.8 Only ecosystem services for which impacts have been verified for all material sources may be claimed</t>
  </si>
  <si>
    <t>14.10 Any additional explanation of the impact shall be consistent with the ESCD.</t>
  </si>
  <si>
    <t>15. Promoting financial sponsorship of verified FSC ecosystem services impacts</t>
  </si>
  <si>
    <t>Forest management certificate holders may use verified ecosystem services impacts to attract financial sponsorships that support and reward the forest manager for the impact, and to sustain it. In return, sponsors may use FSC trademarks to promote their contribution to the impact.</t>
  </si>
  <si>
    <t>15.1 For all sponsorships of FSC ecosystem services, FM and/or FM/CoC certificate holders shall fill in the form in Annex D of this procedure and submit it to their certification body, which will publish an updated summary of all sponsored ecosystem services impacts on the FSC database of registered certificates (info.fsc.org).</t>
  </si>
  <si>
    <t>15.1.1</t>
  </si>
  <si>
    <t>15.1.1 The form in Annex D may be submitted without the name of the sponsor if the sponsor
prefers to remain anonymous.</t>
  </si>
  <si>
    <t>CORRECTIVE ACTION REGISTER ECOSYSTEM SERVICES</t>
  </si>
  <si>
    <r>
      <t xml:space="preserve">NB. Failure to demonstrate an Ecosystem Services impact shall </t>
    </r>
    <r>
      <rPr>
        <b/>
        <u/>
        <sz val="12"/>
        <rFont val="Cambria"/>
        <family val="1"/>
      </rPr>
      <t xml:space="preserve">not </t>
    </r>
    <r>
      <rPr>
        <b/>
        <sz val="12"/>
        <rFont val="Cambria"/>
        <family val="1"/>
      </rPr>
      <t>affect the status of the FSC forest management certificate.</t>
    </r>
  </si>
  <si>
    <t>All applicable requirements of FSC-PRO-30-006 Part I, II and III shall be met (with no open Major non-compliances) before verification of an impact.</t>
  </si>
  <si>
    <t>If non-conformities are not closed by the deadline, the verification or validation may be withheld or retracted, along with any associated uses of Ecosystem Services claims.</t>
  </si>
  <si>
    <t xml:space="preserve">Justification for grading </t>
  </si>
  <si>
    <t>Non-compliance (or potential non-compliance for an Observation)</t>
  </si>
  <si>
    <t>Date &amp; Evidence</t>
  </si>
  <si>
    <t>ES200X.1</t>
  </si>
  <si>
    <r>
      <rPr>
        <sz val="11"/>
        <color indexed="12"/>
        <rFont val="Cambria"/>
        <family val="1"/>
      </rPr>
      <t>The ESCD for Impact ES 1.2 is available in English but it is not available in the official langulage of the country, or the most widely spoken language in the area in which the management unit is located</t>
    </r>
    <r>
      <rPr>
        <b/>
        <sz val="11"/>
        <color indexed="12"/>
        <rFont val="Cambria"/>
        <family val="1"/>
      </rPr>
      <t xml:space="preserve">
</t>
    </r>
  </si>
  <si>
    <t>FSC 1.5.1</t>
  </si>
  <si>
    <t>The organisation shall make the ESCD for Impact ES 1.2 available in at least one of the official language(s) of the country, or the most widely spoken language in the area in which the management unit is located;</t>
  </si>
  <si>
    <t xml:space="preserve">S1: The ESCD for Impact ES 1.2 has been provided in the local language. </t>
  </si>
  <si>
    <t>ES200X.2</t>
  </si>
  <si>
    <t>Procedure for ES, section 5.2 dated 10.12.18; The organisation recorded the equipment as; Safety kit – uniform, vest, safety boot, GPS, Vertex, tagging, phi band meter, ladder, notebook, tally sheet. 
Results of the interview and during the demonstration on February 16, the measurement of tree diameter in the field used a meter rope, not a phi band as written in the document.</t>
  </si>
  <si>
    <t>The organization shall describe the collection and analysis of data, including:  Any equipment used to measure the outcome indicator(s);</t>
  </si>
  <si>
    <t>S1: The organisation corrected the description of the collection and analysis of data to include the meter rope for measurement of tree diameter (Procedure for ES, section 5.2 dated 14.6.19).</t>
  </si>
  <si>
    <t>ES200X.3</t>
  </si>
  <si>
    <t>For carbon loss comparison, INCAS (Indonesian National Carbon Accounting System) documents are used which mention carbon loss due to logging of 60.2 tons per hectare from 2001 to 2012. The organisation has not explained the justification of the use of INCAS as a carbon loss comparison baseline, whether the factors in calculating carbon loss by companies are the same as the factors for carbon loss used in the INCAS calculation, so that both data can be compared directly.</t>
  </si>
  <si>
    <t>FSC 9.2</t>
  </si>
  <si>
    <t>The organization shall, according to the specifications given in the ‘Comparison’ column of Annex B, compare the present value of each outcome indicator with the specified value.</t>
  </si>
  <si>
    <t>Before  Verification of ES Impact</t>
  </si>
  <si>
    <t>date xx/yy/zz</t>
  </si>
  <si>
    <t>closed</t>
  </si>
  <si>
    <t>Agenda for Opening Meeting</t>
  </si>
  <si>
    <t>Introductions and confirmation of roles</t>
  </si>
  <si>
    <t>Confirmation of matters relating to confidentiality.</t>
  </si>
  <si>
    <t xml:space="preserve">Discussion on proposed agenda, timetable and audit objectives, including standards to be used.  </t>
  </si>
  <si>
    <t>Methods and procedures used to conduct the audit, including sampling process.</t>
  </si>
  <si>
    <t>Any changes of Audit Scope / Product Groups</t>
  </si>
  <si>
    <t>Changes to AAF or PEFC Band</t>
  </si>
  <si>
    <t>Method of reporting audit findings:- grading of CARs.</t>
  </si>
  <si>
    <t>Review of issues/CARs raised during previous audits.</t>
  </si>
  <si>
    <t>Confirming relevant work safety, emergency and security procedures for the audit team.</t>
  </si>
  <si>
    <t>Note: there will be a need to interview workers / stakeholders without managers present as this is part of the process.</t>
  </si>
  <si>
    <t>Confirmation of resources/facilities required by the audit team.</t>
  </si>
  <si>
    <t>Records of any complaints received by the certificate holder and/or by Soil Association - record in issues section</t>
  </si>
  <si>
    <t>SA Certification Complaints/Appeals system on the conduct or conclusions of an Audit (IP-GEN-004 available on website).</t>
  </si>
  <si>
    <t xml:space="preserve">Formal communication channels between the audit team and auditee </t>
  </si>
  <si>
    <r>
      <t xml:space="preserve">Conditions under which audit may be terminated </t>
    </r>
    <r>
      <rPr>
        <i/>
        <sz val="8"/>
        <rFont val="Arial"/>
        <family val="2"/>
      </rPr>
      <t>(Auditor unable to perform auditing role; lack of cooperation, concern regarding health &amp; safety, etc).</t>
    </r>
  </si>
  <si>
    <t>Client questions.</t>
  </si>
  <si>
    <t>Agenda for Closing Meeting</t>
  </si>
  <si>
    <t xml:space="preserve">Audit review and advising that audit evidence is based on sampling process. </t>
  </si>
  <si>
    <t>Discussion on CARs; their grading, normative reference, timeframe for closure and consequences of not meeting closure deadlines.</t>
  </si>
  <si>
    <t>Audit follow up:- Report Review and final audit/certification decision.</t>
  </si>
  <si>
    <t>Recording of any divergent opinions where they could not be resolved.</t>
  </si>
  <si>
    <t>Review requirements re Trademark use (Once certified, apply for trademark approval: forestrytrademark@soilassociation.org and keep a record of proposals submitted which will be checked at subsequent audits)</t>
  </si>
  <si>
    <t>Thank you</t>
  </si>
  <si>
    <t>YES CONTRACTORS ARE INCLUDED COMPLETE REST OF QUESTIONS</t>
  </si>
  <si>
    <t>NO CONTRACTORS ARE NOT INCLUDED, STOP HERE</t>
  </si>
  <si>
    <t>CHOOSE FROM DROP DOWN LIST</t>
  </si>
  <si>
    <t>Does the group include any Forestry contractor? If YES, then complete the section below; if NO, stop here. Please, confirm at every audit, by choosing from the Drop Down Lists in Column B</t>
  </si>
  <si>
    <r>
      <t>RT-FM-001-23 March 2021</t>
    </r>
    <r>
      <rPr>
        <sz val="10"/>
        <rFont val="Cambria"/>
        <family val="1"/>
      </rPr>
      <t xml:space="preserve"> ©  Produced by Soil Association Certification Limited</t>
    </r>
  </si>
  <si>
    <t>Ottawa Valley Forest</t>
  </si>
  <si>
    <t>Canada</t>
  </si>
  <si>
    <t>FSC-STD-CAN-01-2018 EN_V1</t>
  </si>
  <si>
    <t>SA-FM/COC-002701</t>
  </si>
  <si>
    <t>FSC-C102825</t>
  </si>
  <si>
    <t xml:space="preserve">5. Main Assessment Forest details </t>
  </si>
  <si>
    <t>Larry Nall</t>
  </si>
  <si>
    <t>Nick Gooderham, R.P.F.</t>
  </si>
  <si>
    <t>195 Brazeau Rd., RR3, Pembroke, Ontario, K8A 6W4</t>
  </si>
  <si>
    <t>(613)735-1888</t>
  </si>
  <si>
    <t>(613)735-1849</t>
  </si>
  <si>
    <t>planning@ovfi.ca</t>
  </si>
  <si>
    <t>www.ovfi.ca</t>
  </si>
  <si>
    <t>Nearest large airport, Ottawa</t>
  </si>
  <si>
    <t>Ontario</t>
  </si>
  <si>
    <t>N 45 deg, 45 min (office)</t>
  </si>
  <si>
    <t>W 77 deg, 3 min</t>
  </si>
  <si>
    <t>Industrial</t>
  </si>
  <si>
    <t>Concession</t>
  </si>
  <si>
    <t>Broad-leaved/ Coniferous/ Coniferous dominant</t>
  </si>
  <si>
    <t>HCV 1 -Species Diversity
HCV 2 -Landscape-level ecosystems and mosaics
HCV 3 -Ecosystems and habitats
HCV 4 -Critical ecosystem services                                                             HCV 6 - Cultural values</t>
  </si>
  <si>
    <t>Not applicable</t>
  </si>
  <si>
    <t>Tree species - see Annex 3</t>
  </si>
  <si>
    <t>Round wood / Firewood / Round wood pulp</t>
  </si>
  <si>
    <t xml:space="preserve">Delivered </t>
  </si>
  <si>
    <t>m: varies
f: varies</t>
  </si>
  <si>
    <t>Varies</t>
  </si>
  <si>
    <t>None</t>
  </si>
  <si>
    <t>CARs from RA 2015</t>
  </si>
  <si>
    <r>
      <rPr>
        <b/>
        <sz val="11"/>
        <rFont val="Cambria"/>
        <family val="1"/>
      </rPr>
      <t xml:space="preserve">8.3.3: </t>
    </r>
    <r>
      <rPr>
        <sz val="11"/>
        <rFont val="Cambria"/>
        <family val="1"/>
      </rPr>
      <t xml:space="preserve">Immediately on certification the group must include their FSC COC code and FSC status of material (e.g. FSC 100%), on all delivery notes and sales invoices issued for certified product. This will be checked at S1 audit. </t>
    </r>
  </si>
  <si>
    <r>
      <rPr>
        <b/>
        <u/>
        <sz val="11"/>
        <rFont val="Cambria"/>
        <family val="1"/>
      </rPr>
      <t>2018 S1:</t>
    </r>
    <r>
      <rPr>
        <sz val="11"/>
        <rFont val="Cambria"/>
        <family val="1"/>
      </rPr>
      <t xml:space="preserve"> No FSC sales yet therefore Obs to remain open for review at S2.</t>
    </r>
  </si>
  <si>
    <t>Fallen dead wood habitats may not be adequately retained in all harvest blocks.   Currently in compliance, as the clearcut harvest in Block 732 is not completed yet.</t>
  </si>
  <si>
    <t>6.3.8</t>
  </si>
  <si>
    <t>The manager should ensure that site preparation does not result in a lack of retention of adequate levels of fallen dead wood habitats.</t>
  </si>
  <si>
    <t>Ongoing</t>
  </si>
  <si>
    <t>September 24, 2016.  Site visit confirmed that down woody material was scattered from slash piles across the treatment area, and that no other site prep seen on site tour was close to non-compliance for lack of adequate down woody material.</t>
  </si>
  <si>
    <t>CARs from 2016 S1</t>
  </si>
  <si>
    <t>Procedures do not include the following norms for the design and building of new roads:  - Embankments and cuttings are stabilised to resist erosion, - Drains and culverts are designed to minimise erosion.  In Block 653, a creek crossingon the primary road is constructed contrary to CORLAPS described in 6.5.2, and is unstable and eroding.</t>
  </si>
  <si>
    <t>6.5.2</t>
  </si>
  <si>
    <t>The company shall ensure that procedures include the following norms for the design and building of new roads- Embankments and cuttings are stabilised to resist erosion, - Drains and culverts are designed to minimise erosion.   This applies to mitigation of poor construction of primary road in Block 653.</t>
  </si>
  <si>
    <t>One year after report is sent to certificate holder.</t>
  </si>
  <si>
    <t>August 26, 2017.  The general manager presented photographic evidence (10 photos including construction and post-construction) that the road had been reconstructed to the CORLAP standards stated in FMP 4.5.7.</t>
  </si>
  <si>
    <t>1 Nov 2017</t>
  </si>
  <si>
    <t>CARs from 2017 S2</t>
  </si>
  <si>
    <t>All assumptions regarding regeneration, growth, abundance, quality and size distribution of the main commercial species are not in line with the best available data for the locality from relevant inventories.</t>
  </si>
  <si>
    <t>5.6.4</t>
  </si>
  <si>
    <t>The company should have the new inventory made available before the end of the calendar year, replacing the thirty year-old inventory currently used, so assumptions regarding regeneration, growth, abundance, quality, and size distribution of the main commercial species are in line with the best available data for the locality from a relevant inventory</t>
  </si>
  <si>
    <t>October 15, 2018.  The company has rejected the new inventory due to significant inaccuracy.  The old inventory will be fully updated--depletions, renewal, FTG, and an intensive update of older stands composed of short-lived intolerant species such as poplar.</t>
  </si>
  <si>
    <t>CARs from 2018 S3</t>
  </si>
  <si>
    <t>Training records for employees are not up to date.</t>
  </si>
  <si>
    <t>´7.3.3</t>
  </si>
  <si>
    <t>The company shall keep up-to-date training records of employees.</t>
  </si>
  <si>
    <t>August 26, 2019.   The manager copied the auditor the current training record, and it is up-to-date.</t>
  </si>
  <si>
    <t>The silvicultural system on which management is based is not clearly stated.</t>
  </si>
  <si>
    <t>10.5.1</t>
  </si>
  <si>
    <t>The company should seek to amend the current FMP, and propose wording in the planning for the next FMP, to clarify the descriptive phrases defining the Silvicultural Ground Rules for the shelterwood and clearcut with seed tree alternatives within the silvicultural system.</t>
  </si>
  <si>
    <t>CARs from 2019 S4</t>
  </si>
  <si>
    <t>In Block 410, harvesting machinery entered a stream well-marked for exclusion as an AOC.</t>
  </si>
  <si>
    <t>6.5.9</t>
  </si>
  <si>
    <t>The company shall ensure that procedures are implemented to prevent machinery from entering streams except at designated and designed stream crossings.</t>
  </si>
  <si>
    <t>October 14, 2020.  The company forwarded to the auditor the record of a meeting held with the logging contractor prior to start-up this season, where he was instructed to familiarize himself with the AOC features, block map, and prescriptions.  Pre-work meetings with all operators are prescribed by the manager to point out protection features.  FOIP indicated no non-complainces for skidding across a stream in the last year.</t>
  </si>
  <si>
    <t>In Block 410, there was excessive demage to a residual stand of trees during harvesting.  20+ unmarked trees were removed by the operator over approximately 1 ha without a satisfactory explanation.</t>
  </si>
  <si>
    <t>The company shall ensure that there is not excessive damage to residual trees during the harvest operation.</t>
  </si>
  <si>
    <t>October 14, 2020.  The auditor was copied a report indicating that the logger responsible has not worked on the forest yet this season, but will have a meeting to ensure excess unmarked trees are not cut prior to his commencement of operations.  Inspection results for the block, harvested this year with a different contractor, showed no excess tree cutting.  No FOIP non-compliances were reported for this issue in the last year.</t>
  </si>
  <si>
    <t>The company has not yet written an ESRA for the two chemical herbicides it uses for site prep.</t>
  </si>
  <si>
    <t>The company should write an ESRA for each pesticide it uses, a requirement for use after August 1, 2020.</t>
  </si>
  <si>
    <t>October 13, 2020.  The company sent the auditor its ESRA for glyphosate, the active ingredient in VisionMax, the only pesticide the company has used in the last year.</t>
  </si>
  <si>
    <t>In Block 752, there was an application of chemicals within 30m of a pond.</t>
  </si>
  <si>
    <t>6.6.13</t>
  </si>
  <si>
    <t>The company shall not apply chemicals within 30 meters of a lake or pond.</t>
  </si>
  <si>
    <t>October 13, 2020.  The company designed an enhanced procedure for ensuring that the layout of blocks for chemical treatment does not violate the 30m buffer protecting water. No non-compliances were reported in the FOIP system in the last year.</t>
  </si>
  <si>
    <t>In Block 269, site preparation infringed on a 30 meter buffer around the habitat of Blandings turtle,  a Species At Risk.</t>
  </si>
  <si>
    <t>6.2.3b</t>
  </si>
  <si>
    <t>The company shall protect the habitat and populations of species at risk in the forest.</t>
  </si>
  <si>
    <t>October 13, 2020.  The company designed an enhanced procedure for ensuring that the layout of blocks for mechanical site prep treatment does not violate the 30m buffer protecting Blandings turtle habitat.  No non-compliances were reported in the FOIP system in the last year.</t>
  </si>
  <si>
    <t>The renewal monitoring is not current.</t>
  </si>
  <si>
    <t>The company shall maintain currency in its regular monitoring that documents the degree in which goals, objectives and targets were met.</t>
  </si>
  <si>
    <t>CARs from 2020 S5</t>
  </si>
  <si>
    <t xml:space="preserve">The justification for use of a restricted HHP was insufficiently addressed in the Renewal Prescription Forms for the 2020 spray program, specifically Block 158 which was queried by the auditor. </t>
  </si>
  <si>
    <t>SA Ref 1.1.4.1</t>
  </si>
  <si>
    <t>The company shall provide a justification for use of glyphosate, a restricted HHP.</t>
  </si>
  <si>
    <t>October 15, 2020.  The silviculture tech copied the auditor the 2020-21 Air Blast Spray Program prescription, which outlines justification of use adequately in comparison to other method of site prep.</t>
  </si>
  <si>
    <t>The operational procedures for pesticide application are required to be in adherence to federal and provincial laws, via the contract for chemical site preparation services verified by the auditor.  But the inspection for the chemical site prep treatment did not report an analysis of compliance in the "activities"  section on Pesticide Application, which read "no issues", and the seven attributes to be checked which evaluated the procedural compliance were recorded as "not checked".</t>
  </si>
  <si>
    <t>10.7.5</t>
  </si>
  <si>
    <t>Before applying any chemical pesticide, the Company has not incorporated the results of their ESRA(s) to site operational plans, to identify site-specific risks and adapt the generic mitigation and monitoring measures previously identified in the IPM ESRA.</t>
  </si>
  <si>
    <t>After Dec 31, 2020, Before applying any chemical pesticide, the Company should incorporate the results of their ESRA(s) to site operational plans, to identify site-specific risks and adapt the generic mitigation and monitoring measures previously identified in the IPM ESRA.</t>
  </si>
  <si>
    <t>The Company has not engaged with stakeholders in conformance with the requirements in the applicable National Forest Stewardship Standard or Interim National Standard when conducting ESRA(s).</t>
  </si>
  <si>
    <t>Prior to December 31, 2020, the Company should engage with stakeholders in conformance with the requirements in the applicable National Forest Stewardship Standard or Interim National Standard when conducting ESRA(s).</t>
  </si>
  <si>
    <t xml:space="preserve">The Company has not Informed third-party nursery suppliers of the list of FSC prohibited chemical pesticides, encouraging them to avoid these pesticides in their processes and in the production of seedlings and other materials entering the management unit, nor have they requested the list of FSC prohibited pesticides used by their nursery suppliers.  </t>
  </si>
  <si>
    <t>The Company shall Inform third-party nursery suppliers of the list of FSC prohibited chemical pesticides, encouraging them to avoid these pesticides in their processes and in the production of seedlings and other materials entering the management unit, and they shall request the list of FSC prohibited pesticides used by their nursery suppliers..</t>
  </si>
  <si>
    <t>November 2, 2020.  The silviculture technician copied the auditor the email she sent to the nursery, attaching the FSC Pesticide Policy list of restricted and prohibited chemicals.  The CEO of the nursery responded that they do not use any chemical on that list in preparation of the seedlings the company orders.</t>
  </si>
  <si>
    <t>The publicly available disputes resolution process does not include provisions for ceasing operation to address disputes of substantial magnitude.</t>
  </si>
  <si>
    <t>1.6.2</t>
  </si>
  <si>
    <t>The publicly available disputes resolution process shall include provisions for ceasing operation to address disputes of substantial magnitude.</t>
  </si>
  <si>
    <t>Prior to management activities, and through a mutually agreed upon and culturally appropriate engagement process, it has been difficult for the company and the Algonquins of Ontario to agree on protections for certain First Nations values.  The management activity has not been initiated by the company.</t>
  </si>
  <si>
    <t>The company should work with both Algonquins of Ontario and MNRF to improve the timeliness, clarity, and completeness of communications regarding operational planning and approval.</t>
  </si>
  <si>
    <t>The HCVF Assessment report has not been updated every five years.</t>
  </si>
  <si>
    <t>9.1.6</t>
  </si>
  <si>
    <t>The company shall update the HCVF Assessment report every five years.</t>
  </si>
  <si>
    <t>The Ministry of Natural Resources and Forestry (MNRF) is the provincial government body responsible for regulating forest management on its licensee operating on crown land, and for ensuring compliance with the Crown Forest Sustainability Act.  MNRF’s Statement of Environmental Values (SEV) under the Environmental Bill of Rights (EBR) is a document which describes how the purposes of the EBR are to be considered whenever decisions that might significantly affect the environment are made in the Ministry.  In the development of OVFI's forest management plan, MNRF’s Statement of Environmental Values (SEV) has been considered.  The plan is intended to reflect the direction set out in the SEV, and to further the objective of managing Ontario’s natural resources on a sustainable basis.</t>
  </si>
  <si>
    <t xml:space="preserve">The Ottawa Valley Forest Management Unit is comprised of the former Pembroke Crown Management Unit, which was established in 1996 with the amalgamation of the former Madawaska and Bonnechere Crown Management Units.  In 1999, much of the responsibility for forest management on the unit was transferred from the MNRF to Ottawa Valley Forest Inc. (OVFI) under a Sustainable Forest Licence (SFL).  As the SFL-holder, Ottawa Valley Forest Inc. requested a name change for the management unit that would be consistent with the name of the licensee.  Effective April 1, 1999 the Pembroke Crown Management Unit was renamed the Ottawa Valley Forest. </t>
  </si>
  <si>
    <t xml:space="preserve">Under the authority of the Sustainable Forest Licence issued by the Minister, Ottawa Valley Forest Inc. of Pembroke has assumed financial and functional responsibility for forest management planning and the implementation of forest management activities on the Ottawa Valley Forest. </t>
  </si>
  <si>
    <t>The specific responsibilities of the company are detailed in the licence, but can be summarised as follows:</t>
  </si>
  <si>
    <t xml:space="preserve">•  Forest management planning including: </t>
  </si>
  <si>
    <t xml:space="preserve">•  the production of the forest management plan every five years; </t>
  </si>
  <si>
    <t xml:space="preserve">•  the production of the Annual Work Schedules (AWS); </t>
  </si>
  <si>
    <t xml:space="preserve">•  the preparation of Forest Operations Prescriptions; </t>
  </si>
  <si>
    <t xml:space="preserve">•  monitoring and reporting achievements in Annual Reports and the Report </t>
  </si>
  <si>
    <t xml:space="preserve">of Past Forest Operations. </t>
  </si>
  <si>
    <t xml:space="preserve">•  Maintenance of the Forest Resources Inventory including all inventories, tests and studies required of the SFL by the Forest Information Manual. </t>
  </si>
  <si>
    <t xml:space="preserve">•  Harvest of the Available Harvest Area. </t>
  </si>
  <si>
    <t xml:space="preserve">•  Forest renewal and maintenance (i.e., silviculture), and to some degree, forest </t>
  </si>
  <si>
    <t xml:space="preserve">protection. </t>
  </si>
  <si>
    <t xml:space="preserve">•  Record keeping of all silvicultural activity. </t>
  </si>
  <si>
    <t xml:space="preserve">•  Construction and maintenance of all roads and bridges required and being used </t>
  </si>
  <si>
    <t xml:space="preserve">for forest management by the industry. </t>
  </si>
  <si>
    <t>•  Compliance planning, compliance monitoring of all forest operations and reporting of compliance activities</t>
  </si>
  <si>
    <r>
      <t>The Ministry of Natural Resources</t>
    </r>
    <r>
      <rPr>
        <sz val="11"/>
        <color indexed="10"/>
        <rFont val="Cambria"/>
        <family val="1"/>
      </rPr>
      <t xml:space="preserve"> </t>
    </r>
    <r>
      <rPr>
        <sz val="11"/>
        <rFont val="Cambria"/>
        <family val="1"/>
      </rPr>
      <t>and Forestry</t>
    </r>
    <r>
      <rPr>
        <sz val="11"/>
        <color indexed="10"/>
        <rFont val="Cambria"/>
        <family val="1"/>
      </rPr>
      <t xml:space="preserve"> </t>
    </r>
    <r>
      <rPr>
        <sz val="11"/>
        <rFont val="Cambria"/>
        <family val="1"/>
      </rPr>
      <t xml:space="preserve">remains ultimately responsible for the management of Ontario’s Crown forests.  The MNRF fulfils its role by: </t>
    </r>
  </si>
  <si>
    <t xml:space="preserve">•  participating in the forest management planning process; </t>
  </si>
  <si>
    <t xml:space="preserve">• maintaining non-timber values inventories; </t>
  </si>
  <si>
    <t>•  reviewing and approving the forest management plan and annual work schedules;</t>
  </si>
  <si>
    <t xml:space="preserve">•  approving and issuing all forest resource licenses; </t>
  </si>
  <si>
    <t xml:space="preserve">•  approving operations; and </t>
  </si>
  <si>
    <t>•  monitoring and auditing the implementation of the plan to ensure compliance with the plan, relevant policies, guidelines and legislation.</t>
  </si>
  <si>
    <t>In 1996, the numerous wood processing facilities and logging contractors that held, or had held, licenses to harvest wood on the former Pembroke Crown Management unit were approached by the Ministry of Natural Resources to create an organisation capable of taking on the responsibilities of a Sustainable Forest Licence.  Ottawa Valley Forest Inc. was formed by a partnership of interested companies to be the holder of the Sustainable Forest Licence.  The operation of the company, including the distribution of the harvest allocation, is governed by a Unanimous Shareholders Agreement</t>
  </si>
  <si>
    <r>
      <t xml:space="preserve">Soil Association Generic Checklist for </t>
    </r>
    <r>
      <rPr>
        <b/>
        <sz val="12"/>
        <color theme="3"/>
        <rFont val="Cambria"/>
        <family val="1"/>
        <scheme val="major"/>
      </rPr>
      <t>National Forest Stewardship Standards  (NFSS)/ Interim National Standard (INS)</t>
    </r>
    <r>
      <rPr>
        <b/>
        <sz val="12"/>
        <rFont val="Cambria"/>
        <family val="1"/>
        <scheme val="major"/>
      </rPr>
      <t xml:space="preserve"> based on FSC-STD-01-001 V5-2 EN
ST-FM-006-02  April  2019                               FSC</t>
    </r>
    <r>
      <rPr>
        <b/>
        <vertAlign val="superscript"/>
        <sz val="12"/>
        <rFont val="Cambria"/>
        <family val="1"/>
        <scheme val="major"/>
      </rPr>
      <t>®</t>
    </r>
    <r>
      <rPr>
        <b/>
        <sz val="12"/>
        <rFont val="Cambria"/>
        <family val="1"/>
        <scheme val="major"/>
      </rPr>
      <t xml:space="preserve"> Licence Code A000525
</t>
    </r>
  </si>
  <si>
    <r>
      <t xml:space="preserve">** Where translation NOT required - please hide/delete columns H-L **
** Where translation IS required please translate tables below and replace this cell with translated name of standard as on the English version </t>
    </r>
    <r>
      <rPr>
        <u/>
        <sz val="11"/>
        <rFont val="Cambria"/>
        <family val="1"/>
        <scheme val="major"/>
      </rPr>
      <t>OR</t>
    </r>
    <r>
      <rPr>
        <sz val="11"/>
        <rFont val="Cambria"/>
        <family val="1"/>
        <scheme val="major"/>
      </rPr>
      <t xml:space="preserve"> translate line by line below the English language in column C  and delete/hide rows H-L** 
</t>
    </r>
  </si>
  <si>
    <r>
      <rPr>
        <b/>
        <sz val="10"/>
        <color theme="3"/>
        <rFont val="Cambria"/>
        <family val="1"/>
        <scheme val="major"/>
      </rPr>
      <t xml:space="preserve">NFSS/INS </t>
    </r>
    <r>
      <rPr>
        <b/>
        <sz val="10"/>
        <rFont val="Cambria"/>
        <family val="1"/>
        <scheme val="major"/>
      </rPr>
      <t>title:</t>
    </r>
  </si>
  <si>
    <r>
      <rPr>
        <b/>
        <sz val="10"/>
        <color theme="3"/>
        <rFont val="Cambria"/>
        <family val="1"/>
        <scheme val="major"/>
      </rPr>
      <t>NFSS/INS</t>
    </r>
    <r>
      <rPr>
        <b/>
        <sz val="10"/>
        <rFont val="Cambria"/>
        <family val="1"/>
        <scheme val="major"/>
      </rPr>
      <t xml:space="preserve"> title:</t>
    </r>
  </si>
  <si>
    <t>FSC National Forest Stewardship Standard of
Canada</t>
  </si>
  <si>
    <t>Document reference code:</t>
  </si>
  <si>
    <t>FSC-STD-CAN-01-2018 EN</t>
  </si>
  <si>
    <t>Geographical scope:</t>
  </si>
  <si>
    <t>Forest scope:</t>
  </si>
  <si>
    <t>All forest types, except small-scale forests*,
low intensity forests* and community forests*.</t>
  </si>
  <si>
    <t>Effective date:</t>
  </si>
  <si>
    <t>01.01.2020</t>
  </si>
  <si>
    <t>Date checklist created:</t>
  </si>
  <si>
    <t>Summary for each FSC® Principle</t>
  </si>
  <si>
    <t>CAR #</t>
  </si>
  <si>
    <t>Summary for each FSC Principle</t>
  </si>
  <si>
    <r>
      <t xml:space="preserve">FSC PRINCIPLE #1: COMPLIANCE WITH LAWS 
</t>
    </r>
    <r>
      <rPr>
        <sz val="10"/>
        <rFont val="Cambria"/>
        <family val="1"/>
        <scheme val="major"/>
      </rPr>
      <t>The Organization* shall* comply with all applicable laws, regulations and nationally-ratified international treaties, conventions and agreements.</t>
    </r>
  </si>
  <si>
    <r>
      <t xml:space="preserve">FSC PRINCIPLE #2: WORKERS' RIGHTS AND EMPLOYMENT CONDITIONS
</t>
    </r>
    <r>
      <rPr>
        <sz val="10"/>
        <rFont val="Cambria"/>
        <family val="1"/>
        <scheme val="major"/>
      </rPr>
      <t>The Organization* shall* maintain and/or enhance the social and economic wellbeing of workers.</t>
    </r>
  </si>
  <si>
    <r>
      <t xml:space="preserve">FSC PRINCIPLE #3: INDIGENOUS PEOPLES' RIGHTS
</t>
    </r>
    <r>
      <rPr>
        <sz val="10"/>
        <rFont val="Cambria"/>
        <family val="1"/>
        <scheme val="major"/>
      </rPr>
      <t xml:space="preserve">The Organization* shall identify and uphold* indigenous peoples’*legal* and customary rights* of ownership, use and management of land, territories and resources affected by management activities. </t>
    </r>
  </si>
  <si>
    <r>
      <t xml:space="preserve">FSC PRINCIPLE #4: COMMUNITY RELATIONS
</t>
    </r>
    <r>
      <rPr>
        <sz val="10"/>
        <rFont val="Cambria"/>
        <family val="1"/>
        <scheme val="major"/>
      </rPr>
      <t>The Organization* shall* contribute to maintaining or enhancing the social and economic wellbeing of local communities*.</t>
    </r>
  </si>
  <si>
    <r>
      <t xml:space="preserve">FSC PRINCIPLE #5: BENEFITS FROM THE FOREST
</t>
    </r>
    <r>
      <rPr>
        <sz val="10"/>
        <rFont val="Cambria"/>
        <family val="1"/>
        <scheme val="major"/>
      </rPr>
      <t>The Organization* shall efficiently manage the range of multiple products and services of the Management Unit* to maintain or enhance long term economic viability* and the range of social and environmental benefits.</t>
    </r>
  </si>
  <si>
    <r>
      <t xml:space="preserve">FSC PRINCIPLE #6: ENVIRONMENTAL VALUES AND IMPACTS
</t>
    </r>
    <r>
      <rPr>
        <sz val="10"/>
        <rFont val="Cambria"/>
        <family val="1"/>
        <scheme val="major"/>
      </rPr>
      <t>The Organization* shall* maintain, conserve and/or restore ecosystem services* and environmental values* of the Management Unit*, and shall* avoid, repair or mitigate negative environmental impacts.</t>
    </r>
  </si>
  <si>
    <r>
      <t xml:space="preserve">FSC PRINCIPLE #7: MANAGEMENT PLANNING
</t>
    </r>
    <r>
      <rPr>
        <sz val="10"/>
        <rFont val="Cambria"/>
        <family val="1"/>
        <scheme val="major"/>
      </rPr>
      <t>The Organization* shall have a management plan* consistent with its policies and objectives* and proportionate to scale, intensity and risks* of its management activities. The management plan shall be implemented and kept up to date based on monitoring information in order to promote adaptive management*. The associated planning and procedural documentation shall be sufficient to guide staff, inform affected stakeholders* and interested stakeholders* and to justify management decisions.</t>
    </r>
  </si>
  <si>
    <r>
      <t xml:space="preserve">FSC PRINCIPLE #8: MONITORING AND ASSESSMENT
</t>
    </r>
    <r>
      <rPr>
        <sz val="10"/>
        <rFont val="Cambria"/>
        <family val="1"/>
        <scheme val="major"/>
      </rPr>
      <t>The Organization* shall* demonstrate that, progress towards achieving the management objectives*, the impacts of management activities and the condition of the Management Unit*, are monitored and evaluated proportionate to the scale, intensity and risk* of management activities, in order to implement adaptive management*.</t>
    </r>
  </si>
  <si>
    <r>
      <t xml:space="preserve">FSC PRINCIPLE #9: HIGH CONSERVATION VALUES
</t>
    </r>
    <r>
      <rPr>
        <sz val="10"/>
        <rFont val="Cambria"/>
        <family val="1"/>
        <scheme val="major"/>
      </rPr>
      <t>The Organization* shall* maintain and/or enhance the High Conservation Values* in the Management Unit* through applying the precautionary approach*</t>
    </r>
  </si>
  <si>
    <r>
      <t xml:space="preserve">FSC PRINCIPLE #10: IMPLEMENTATION OF MANAGEMENT ACTIVITIES
</t>
    </r>
    <r>
      <rPr>
        <sz val="10"/>
        <rFont val="Cambria"/>
        <family val="1"/>
        <scheme val="major"/>
      </rPr>
      <t xml:space="preserve">Management activities conducted by or for The Organization* for the Management Unit* shall* be selected and implemented consistent with The Organization*’s economic, environmental and social policies and objectives* and in compliance with the Principles and Criteria collectively. </t>
    </r>
  </si>
  <si>
    <t>FSC ref</t>
  </si>
  <si>
    <t>Audit</t>
  </si>
  <si>
    <r>
      <t xml:space="preserve">Criteria/Indicator </t>
    </r>
    <r>
      <rPr>
        <i/>
        <sz val="10"/>
        <rFont val="Cambria"/>
        <family val="1"/>
        <scheme val="major"/>
      </rPr>
      <t xml:space="preserve">followed by Verifier in italics 
</t>
    </r>
    <r>
      <rPr>
        <i/>
        <sz val="10"/>
        <color theme="3"/>
        <rFont val="Cambria"/>
        <family val="1"/>
        <scheme val="major"/>
      </rPr>
      <t xml:space="preserve">Note to checklist drafter: Insert new rows under each indicator for the NFSS/INS verifiers. </t>
    </r>
  </si>
  <si>
    <t>Criteria/Indicator</t>
  </si>
  <si>
    <t xml:space="preserve">SECTION A: FSC TRADEMARK USE 
</t>
  </si>
  <si>
    <t>FSC-STD-50-001 Requirements for use of the FSC trademarks by certificate holders</t>
  </si>
  <si>
    <t xml:space="preserve">A1. Have all on product trademark designs been approved by Soil Association Certification? 
</t>
  </si>
  <si>
    <t>Logo log records all proposed uses of the FSC Trademarks which have been submitted and records whether or not they were approved</t>
  </si>
  <si>
    <t xml:space="preserve">A2. Have all promotional trademark designs been approved by Soil Association Certification? 
</t>
  </si>
  <si>
    <r>
      <rPr>
        <b/>
        <sz val="12"/>
        <rFont val="Cambria"/>
        <family val="1"/>
        <scheme val="major"/>
      </rPr>
      <t>Principle 1: Compliance with Laws</t>
    </r>
    <r>
      <rPr>
        <b/>
        <sz val="10"/>
        <rFont val="Cambria"/>
        <family val="1"/>
        <scheme val="major"/>
      </rPr>
      <t xml:space="preserve">
The Organization* shall comply with all applicable laws*, regulations and nationally- ratified* international treaties, conventions and agreements.</t>
    </r>
  </si>
  <si>
    <t xml:space="preserve">The Organization* shall be a legally defined entity with clear, documented and unchallenged legal registration*, with written authorization from the legally competent* authority for specific activities.
</t>
  </si>
  <si>
    <t>INTENT BOX: Refer to Annex A (under section 1. Legal rights to harvest) for a list of federal and provincial laws and regulations related to this Criterion*.</t>
  </si>
  <si>
    <t xml:space="preserve">1.1.1 Legal registration* to carry out all activities within the scope of the certificate granted by a legally competent* authority is documented.
</t>
  </si>
  <si>
    <t xml:space="preserve">1.1.1 
</t>
  </si>
  <si>
    <t>PA</t>
  </si>
  <si>
    <t>The Organization* shall demonstrate that the legal status* of the Management Unit*, including tenure* and use rights*, and its boundaries, are clearly defined.</t>
  </si>
  <si>
    <t>1.2.1 Legal* tenure* to manage and use resources within the scope of the certificate granted by a legally competent* authority is documented.</t>
  </si>
  <si>
    <t>1.2.2	The boundaries of all Management Units* within the scope of the certificate are clearly marked or documented and shown on maps.</t>
  </si>
  <si>
    <t xml:space="preserve">1.1.3 </t>
  </si>
  <si>
    <t>The Organization* shall have legal* rights to operate in the Management Unit*, which fit the legal status* of The Organization and of the Management Unit, and shall comply with the associated legal obligations in applicable national and local laws* and regulations and administrative requirements. The legal rights shall provide for harvest of products and/or supply of ecosystem services* from within the Management Unit. The Organization shall pay the legally prescribed charges associated with such rights and obligations.</t>
  </si>
  <si>
    <t>INTENT BOX: Refer to Annex A for a minimum list of applicable laws*, regulations and nationally ratified* international treaties, conventions and agreements.
CITES requirements are covered by the Wild Animal and Plant Protection and Regulation of International and Interprovincial Trade Act (WAPPRIITA) and other existing national legislation.</t>
  </si>
  <si>
    <t>1.3.1	Forest management activities* in the Management Unit*, planned and ongoing, are carried out in compliance with:
1.	Applicable laws* and regulations;
2.	Administrative requirements;
3.	Legal* rights; and
4.	Customary rights* of Indigenous Peoples*.</t>
  </si>
  <si>
    <r>
      <rPr>
        <b/>
        <sz val="10"/>
        <rFont val="Cambria"/>
        <family val="1"/>
        <scheme val="major"/>
      </rPr>
      <t>INTENT BOX:</t>
    </r>
    <r>
      <rPr>
        <sz val="10"/>
        <rFont val="Cambria"/>
        <family val="1"/>
        <scheme val="major"/>
      </rPr>
      <t xml:space="preserve"> In Canada, the term “customary right” is not commonly used in Indigenous rights discourse. It is much more common to use customary law*, traditional law, Natural Law or legal* traditions that are codified in written (e.g. wampum belts or sacred scrolls) and unwritten forms (e.g. songs, dances) and passed on through the generations. More importantly, though, the values, beliefs, and understanding of law are conveyed through the continuing practices, customs and traditions of the society. These practices make up the customary rights* of Indigenous Peoples*.
Annex A refers to a minimum list of current laws and regulations which represent legal* rights. The identification of customary rights* that are not recognized under Canadian laws and their consideration is achieved through Principle 3.</t>
    </r>
  </si>
  <si>
    <t xml:space="preserve">1.2.1 </t>
  </si>
  <si>
    <t>1.3.2	Payment is made in a timely manner* of all applicable legally prescribed charges connected with forest management.</t>
  </si>
  <si>
    <t xml:space="preserve">1.2.2 </t>
  </si>
  <si>
    <t>The Organization* shall develop and implement measures, and/or shall engage with regulatory agencies, to systematically protect the Management Unit* from unauthorized or illegal resource use, settlement and other illegal activities.</t>
  </si>
  <si>
    <t>INTENT BOX: It is not always possible for The Organization* to enforce protective measures when The Organization* is not the landowner and/or does not have the legal* rights of control. In Canada, regulatory bodies have the legal* responsibility for controlling illegal activities.
Measures to protect the Management Unit* from unauthorized or illegal resource use, settlement and other illegal activities emphasize prevention, rather than act ‘after the fact’.</t>
  </si>
  <si>
    <t>1.4.1	 Within the scope of The Organization’s* authority, measures are implemented to identify, prevent and control unauthorized or illegal harvesting, hunting, fishing, trapping, collecting, settlement and other unauthorized activities.</t>
  </si>
  <si>
    <t>1.4.2	Where protection is the legal* responsibility of regulatory bodies, a system is implemented to work with these regulatory bodies to identify, report, discourage, control and address unauthorized or illegal activities.</t>
  </si>
  <si>
    <t xml:space="preserve">1.3.1 </t>
  </si>
  <si>
    <t>The Organization* shall comply with the applicable national laws*, local laws*, ratified* international conventions and obligatory codes of practice*, relating to the transportation and trade of forest products within and from the Management Unit*, and/or up to the point of first sale.</t>
  </si>
  <si>
    <t>1.5.1  Compliance with relevant national laws*, local laws* and ratified* international conventions relating to the transportation and trade of forest products, including CITES species, up to the point of first sale is demonstrated, including through possession of certificates for harvest and trade.</t>
  </si>
  <si>
    <r>
      <rPr>
        <b/>
        <sz val="10"/>
        <rFont val="Cambria"/>
        <family val="1"/>
        <scheme val="major"/>
      </rPr>
      <t>INTENT BOX:</t>
    </r>
    <r>
      <rPr>
        <sz val="10"/>
        <rFont val="Cambria"/>
        <family val="1"/>
        <scheme val="major"/>
      </rPr>
      <t xml:space="preserve"> Refer to Annex A for a minimum list of applicable laws*, regulations and nationally ratified* international treaties, conventions and agreements.
CITES requirements are covered by the Wild Animal and Plant Protection and Regulation of International and Interprovincial Trade Act (WAPPRIITA) and other existing national legislation.</t>
    </r>
  </si>
  <si>
    <t>1.3.2</t>
  </si>
  <si>
    <t>The Organization* shall identify, prevent and resolve disputes over issues of statutory or customary law*, which can be settled out of court in a timely manner, through engagement* with affected stakeholders*.</t>
  </si>
  <si>
    <t>INTENT BOX: Refer to Annex E for details describing how disputes* are addressed throughout the Standard.</t>
  </si>
  <si>
    <t>1.6.1	A system is in place whereby complaints* can be made known to The Organization*
related to applicable laws* or customary law*.</t>
  </si>
  <si>
    <t xml:space="preserve">1.3.3 </t>
  </si>
  <si>
    <t>1.6.2	 A publicly available* dispute resolution process that can be adapted through culturally appropriate* engagement* is in place, including mechanisms to address disputes of substantial magnitude* that include provisions for ceasing operations.</t>
  </si>
  <si>
    <t xml:space="preserve">1.4.1  </t>
  </si>
  <si>
    <t>1.6.3  Complaints* are responded to in a timely manner*. Complaints* that are not resolved are elevated to disputes* and are being addressed via a dispute resolution process</t>
  </si>
  <si>
    <r>
      <t xml:space="preserve">INTENT BOX:  </t>
    </r>
    <r>
      <rPr>
        <sz val="10"/>
        <rFont val="Cambria"/>
        <family val="1"/>
        <scheme val="major"/>
      </rPr>
      <t>FSC recognizes that The Organization* may not have control over statutory or legal* matters, or may not be directly involved in a dispute* regarding the Management Unit*. In these cases, it would be reasonable for The Organization* to work within its sphere of influence* to encourage parties, where appropriate, to work together to resolve the dispute*.</t>
    </r>
  </si>
  <si>
    <t>1.6.4  An up-to-date record of complaints* and disputes* is maintained and includes:
1.	Steps taken to resolve complaints* and disputes*;
2.	Outcomes of all complaints* and dispute resolution processes; and
3.	Unresolved disputes*, the reasons they are not resolved, and how they will be resolved.</t>
  </si>
  <si>
    <t xml:space="preserve">1.5.1 </t>
  </si>
  <si>
    <t>1.6.5	The dispute resolution process as established in Indicator 1.6.2 is implemented, following the provisions for ceasing of operations for disputes of substantial magnitude*.</t>
  </si>
  <si>
    <t xml:space="preserve">1.5.2 </t>
  </si>
  <si>
    <t>The Organization* shall publicize a commitment not to offer or receive bribes in money or any other form of corruption, and shall comply with anti-corruption legislation where this exists. In the absence of anti-corruption legislation, The Organization shall implement other anti-corruption measures proportionate to the scale* and intensity* of management activities and the risk* of corruption.</t>
  </si>
  <si>
    <t>1.7.1	A policy is implemented that:
1.	Includes a commitment not to offer or receive bribes of any description;
2.	Meets or exceeds related legislation; and
3.	Is publicly available* at no cost.</t>
  </si>
  <si>
    <t xml:space="preserve">1.5.3  </t>
  </si>
  <si>
    <t>1.7.2   Bribery, coercion and other acts of corruption do not occur.</t>
  </si>
  <si>
    <t xml:space="preserve">1.6.1  </t>
  </si>
  <si>
    <t>1.7.3	Corrective measures are implemented if corruption does occur.</t>
  </si>
  <si>
    <t xml:space="preserve">1.6.2 </t>
  </si>
  <si>
    <t>The Organization* shall demonstrate a long-term commitment to adhere to the FSC Principles* and Criteria* in the Management Unit*, and to related FSC Policies and Standards. A statement of this commitment shall be contained in a publicly available* document made freely available.</t>
  </si>
  <si>
    <t>1.8.1 A publicly available* written policy, endorsed by an individual with authority to implement the policy, demonstrates a long-term commitment to forest management practices consistent with FSC Principles* and Criteria* and related Policies and Standards.</t>
  </si>
  <si>
    <t xml:space="preserve">1.7.1  </t>
  </si>
  <si>
    <r>
      <t xml:space="preserve">INTENT BOX: </t>
    </r>
    <r>
      <rPr>
        <sz val="10"/>
        <rFont val="Cambria"/>
        <family val="1"/>
        <scheme val="major"/>
      </rPr>
      <t>The individual with authority is not necessarily the president of a company or the most senior manager or the highest-lever manager. For example, depending on the circumstances,
•	an individual may have been delegated authority for the implementation of FSC certification;
•	if the policy is integrated in the management plan*, the individual may be the person in charge of and fully responsible for the forest management plan*.</t>
    </r>
  </si>
  <si>
    <r>
      <rPr>
        <b/>
        <sz val="12"/>
        <rFont val="Cambria"/>
        <family val="1"/>
        <scheme val="major"/>
      </rPr>
      <t>Principle 2: Workers Rights and Employment Conditions</t>
    </r>
    <r>
      <rPr>
        <b/>
        <sz val="10"/>
        <rFont val="Cambria"/>
        <family val="1"/>
        <scheme val="major"/>
      </rPr>
      <t xml:space="preserve">
The Organization* shall maintain or enhance the social and economic wellbeing of workers*.</t>
    </r>
  </si>
  <si>
    <t>The Organization* shall uphold* the principles and rights at work as defined in the ILO Declaration on Fundamental Principles and Rights at Work (1998) based on the eight ILO Core Labour Conventions.</t>
  </si>
  <si>
    <t>INTENT BOX:There are no known gaps between the ILO Core Conventions and the Canadian national/ provincial regulations so there is low risk* for violation. See Annex A for more details.</t>
  </si>
  <si>
    <t xml:space="preserve">2.1.1	Employment practices and conditions for workers* demonstrate conformity with federal and provincial labour laws and with the principles and rights of workers* addressed in the ILO Core Labour Conventions.  </t>
  </si>
  <si>
    <t xml:space="preserve">1.7.2 </t>
  </si>
  <si>
    <t>2.1.2	Workers* are able to establish or join labour organizations of their own choosing, subject only to the rules of the labour organization concerned.</t>
  </si>
  <si>
    <t xml:space="preserve">1.8.1  </t>
  </si>
  <si>
    <t>2.1.3	Collective bargaining agreements are implemented where they exist.</t>
  </si>
  <si>
    <t xml:space="preserve">1.8.2 </t>
  </si>
  <si>
    <t>The Organization* shall promote gender equality* in employment practices, training opportunities, awarding of contracts, processes of engagement* and management activities.</t>
  </si>
  <si>
    <t>2.2.1	Systems are implemented that promote gender equality* and prevent gender discrimination in employment practices, training opportunities, awarding of contracts, processes of engagement* and management activities*.</t>
  </si>
  <si>
    <t xml:space="preserve">2.1.1  </t>
  </si>
  <si>
    <t>2.2.2	Job opportunities are open to both women and men under the same conditions.</t>
  </si>
  <si>
    <t>2.2.3	With consideration for worker* experience, performance, and working conditions, women and men are paid equally using a direct and secure method of payment.</t>
  </si>
  <si>
    <t>2.1.2</t>
  </si>
  <si>
    <t>2.2.4	Maternity and paternity leave is available for no less than a six-week period after childbirth, and there is no penalty for taking it.</t>
  </si>
  <si>
    <t xml:space="preserve">2.1.3 </t>
  </si>
  <si>
    <t>2.2.5	Women and men are encouraged and supported to actively participate in all levels of employment and decision-making.</t>
  </si>
  <si>
    <r>
      <t>INTENT BOX:</t>
    </r>
    <r>
      <rPr>
        <sz val="10"/>
        <rFont val="Cambria"/>
        <family val="1"/>
        <scheme val="major"/>
      </rPr>
      <t xml:space="preserve"> Decision-making activities can vary within a business and at different levels of decision- making. They may include participation in forest management planning meetings, technical or strategic committees, decision-making forums, steering committees, membership on the board of directors, etc.
Support for the active participation in meetings may include scheduling the timing of meetings to accommodate family obligations, for example.</t>
    </r>
  </si>
  <si>
    <t xml:space="preserve">2.2.1  </t>
  </si>
  <si>
    <t>2.2.6	Confidential and effective mechanisms exist for reporting and eliminating cases of sexual harassment and discrimination based on gender, marital status, parenthood or sexual orientation.</t>
  </si>
  <si>
    <t xml:space="preserve">2.2.2  </t>
  </si>
  <si>
    <t>The Organization* shall implement health and safety practices to protect workers* from occupational safety and health hazards. These practices shall, proportionate to scale, intensity and risk* of management activities, meet or exceed the recommendations of the ILO Code of Practice on Safety and Health in Forestry Work.</t>
  </si>
  <si>
    <t xml:space="preserve">INTENT BOX: Refer to Annex A for a list of the main health and safety laws and regulations.
</t>
  </si>
  <si>
    <t>2.3.1	Compliance with relevant occupational health and safety regulations as specified in Annex A is demonstrated.</t>
  </si>
  <si>
    <t xml:space="preserve">2.2.3  </t>
  </si>
  <si>
    <r>
      <t>INTENT BOX:</t>
    </r>
    <r>
      <rPr>
        <sz val="10"/>
        <rFont val="Cambria"/>
        <family val="1"/>
        <scheme val="major"/>
      </rPr>
      <t xml:space="preserve"> In this Standard, the requirements of the ILO Code of Practice on Safety and Health in Forestry Work are covered by Canadian legislation. Refer to Annex A, section 3.4 of the tables.
Legislation in Canada is equal to (or sometimes exceeds) this ILO Code of Practice.
</t>
    </r>
  </si>
  <si>
    <t>2.3.2	A worker* health &amp; safety program for all workers that meets the requirements of Annex C is developed, implemented and reviewed periodically.</t>
  </si>
  <si>
    <t xml:space="preserve">2.3.1 </t>
  </si>
  <si>
    <t>2.3.3.	Records are kept on health and safety practices including accident rates, a description of accidents and their causes, and lost time due to accidents.</t>
  </si>
  <si>
    <t xml:space="preserve">2.3.2 </t>
  </si>
  <si>
    <t>2.3.4.	The average frequency and severity of accidents over time are comparable to, or lower than, national or provincial forest workers* averages, where those exist. If statistics on forest workers* averages do not exist, the average frequency and severity of accidents over time remain low or are declining.</t>
  </si>
  <si>
    <t xml:space="preserve">2.3.3  </t>
  </si>
  <si>
    <t>The Organization* shall pay wages that meet or exceed minimum forest industry standards or other recognized forest industry wage agreements or living wages*, where these are higher than the legal minimum wages. When none of these exist, The Organization shall through engagement* with workers* develop mechanisms for determining living wages.</t>
  </si>
  <si>
    <t>2.4.1	Remuneration, including wages and benefits (such as health and retirement provisions), for workers* is comparable to or exceeds prevailing regional standards in the industry.</t>
  </si>
  <si>
    <t xml:space="preserve">2.4.1 </t>
  </si>
  <si>
    <t>2.4.2	Wages, salaries and contracts are paid on time.</t>
  </si>
  <si>
    <t xml:space="preserve">2.4.2 </t>
  </si>
  <si>
    <t>The Organization* shall demonstrate that workers have job-specific training and supervision to safely and effectively implement the management plan* and all management activities.</t>
  </si>
  <si>
    <t xml:space="preserve">2.5.1	Workers* have job-specific training consistent with Annex B to safely and effectively contribute to the implementation of the management plan* and all management activities*. </t>
  </si>
  <si>
    <t xml:space="preserve">2.5.1 </t>
  </si>
  <si>
    <t xml:space="preserve">
2.5.2	Up-to-date training records are kept for workers*.</t>
  </si>
  <si>
    <t>2.5.2</t>
  </si>
  <si>
    <t>The Organization* through engagement* with workers* shall have mechanisms for resolving grievances and for providing fair compensation to workers for loss or damage to property, occupational diseases*, or occupational injuries* sustained while working for The Organization.</t>
  </si>
  <si>
    <t>INTENT BOX: Refer to Annex E for details describing how disputes* are addressed throughout the Standard.
While this Criterion* applies to worker* complaints* and disputes* while working on the Management Unit*, it is recognized that The Organization* has limited capacity in managing and implementing dispute resolution processes where The Organization* is not directly involved in the dispute* (e.g. dispute* between a contractor and subcontractor operating on the Management Unit*).
In some cases, complaints* or disputes* may exist between a worker* and their employer where the employer is not The Organization*. In these cases, the requirements of the Criterion* are still applicable, only the approach for demonstrating conformance may be different. For example, in these cases, it is possible for The Organization* to verify that the employer’s systems for receiving (2.6.1), managing (2.6.2, 2.6.3) and resolving (2.6.4)
complaints* and disputes* with their workers* are in place and being implemented by the employer.</t>
  </si>
  <si>
    <t>2.6.1	A system is in place whereby complaints* from workers* can be made known to their employer.</t>
  </si>
  <si>
    <t xml:space="preserve">2.6.1 </t>
  </si>
  <si>
    <t>2.6.2	A publicly available* dispute resolution process that can be adapted through culturally appropriate* engagement* is in place.</t>
  </si>
  <si>
    <t>2.6.2</t>
  </si>
  <si>
    <t>2.6.3	Complaints* are responded to in a timely manner*. Complaints* that are not resolved are elevated to disputes* and are being addressed via a dispute resolution process.</t>
  </si>
  <si>
    <r>
      <rPr>
        <b/>
        <sz val="12"/>
        <rFont val="Cambria"/>
        <family val="1"/>
        <scheme val="major"/>
      </rPr>
      <t>Principle 3: Indigenous Peoples’ Rights</t>
    </r>
    <r>
      <rPr>
        <b/>
        <sz val="10"/>
        <rFont val="Cambria"/>
        <family val="1"/>
        <scheme val="major"/>
      </rPr>
      <t xml:space="preserve">
The Organization* shall identify and uphold* Indigenous Peoples’* legal and customary rights* of ownership, use and management of land, territories and resources affected by management activities.</t>
    </r>
  </si>
  <si>
    <t>The Organization* shall identify the Indigenous Peoples* that exist within the Management Unit* or are affected by management activities. The Organization shall then, through engagement* with these Indigenous Peoples, identify their rights of tenure*, their rights of access to and use of forest resources and ecosystem services*, their customary rights* and legal rights and obligations, that apply within the Management Unit. The Organization shall also identify areas where these rights are contested.</t>
  </si>
  <si>
    <t xml:space="preserve">3.1.1  </t>
  </si>
  <si>
    <t>2.6.4	An up-to-date record of complaints* and disputes* is maintained and includes:
1.	Steps taken to resolve complaints* and disputes*;
2.	Outcomes of all complaints* and disputes resolution processes, including, where applicable, fair compensation* to workers* for loss or damage to property, occupational diseases*, or occupational injuries* sustained while working for The Organization*; and
3.	Unresolved disputes*, the reasons they are not resolved, and how they will be resolved.</t>
  </si>
  <si>
    <t xml:space="preserve">3.1.2  </t>
  </si>
  <si>
    <t>2.6.5	Workers* are covered by safety insurance, in accordance with provincial laws and regulations.</t>
  </si>
  <si>
    <r>
      <t xml:space="preserve">INTENT BOX: </t>
    </r>
    <r>
      <rPr>
        <sz val="10"/>
        <rFont val="Cambria"/>
        <family val="1"/>
        <scheme val="major"/>
      </rPr>
      <t>Refer to Annex A (under section 3.4 Health and Safety) for a list of provincial safety insurance laws and regulations.</t>
    </r>
  </si>
  <si>
    <t xml:space="preserve">3.1.3 </t>
  </si>
  <si>
    <t>Please see note for INTENT BOX</t>
  </si>
  <si>
    <t>3.1.1	Indigenous Peoples* that may be affected by management activities* are identified.</t>
  </si>
  <si>
    <t>The Organization* shall recognize and uphold* the legal and customary rights* of Indigenous Peoples* to maintain control over management activities within or related to the Management Unit* to the extent necessary to protect their rights, resources and lands and territories. Delegation by Indigenous Peoples of control over management activities to third parties requires Free, Prior and Informed Consent*.</t>
  </si>
  <si>
    <t xml:space="preserve">3.2.1  </t>
  </si>
  <si>
    <t>3.1.2	Through culturally appropriate* engagement* with the Indigenous Peoples* identified in 3.1.1, the following is documented and/or mapped using best available information*:
1.	Their legal* and/or customary rights* of tenure*;
2.	Their legal* and/or customary* access to, and use rights*, of the forest resources and
ecosystem services*;
3.	Their other legal* and/or customary rights* and responsibilities that may be affected by management activities*;
4.	The evidence supporting these rights and responsibilities; and
5.	Areas where rights are contested between Indigenous Peoples*, governments and/or others.</t>
  </si>
  <si>
    <t xml:space="preserve">3.2.2 </t>
  </si>
  <si>
    <t>3.1.3	When there is disagreement about the legal* and/or customary rights* affected by management activities*, The Organization* attempts, through culturally appropriate* engagement*, to reach agreement on an interim scope of rights to be recognized and upheld*. This process is conducted in good faith*, documented and available at the time of audit.</t>
  </si>
  <si>
    <r>
      <t>INTENT BOX:</t>
    </r>
    <r>
      <rPr>
        <sz val="10"/>
        <rFont val="Cambria"/>
        <family val="1"/>
        <scheme val="major"/>
      </rPr>
      <t xml:space="preserve"> The intent of Indicator 3.1.3 is to support the development and maintenance of meaningful relationships that support long-term and culturally appropriate* engagement* that is fostered through dialogue. In the beginning, it may be helpful for The Organization* to make persistent and sincere attempts to meet with Indigenous Peoples* identified in Indicator 3.1.1 and discuss the nature and scope of the legal* and customary rights* that may be impacted by management activities*.
</t>
    </r>
    <r>
      <rPr>
        <b/>
        <sz val="10"/>
        <rFont val="Cambria"/>
        <family val="1"/>
        <scheme val="major"/>
      </rPr>
      <t>For private Land:</t>
    </r>
    <r>
      <rPr>
        <sz val="10"/>
        <rFont val="Cambria"/>
        <family val="1"/>
        <scheme val="major"/>
      </rPr>
      <t xml:space="preserve"> In situations where legal* and/or customary rights* are asserted by Indigenous Peoples* (identified in Indicator 3.1.1) without evidence, and private land owners determine through impact assessment that the negative impacts of the assertion are too high, the right to private property may be weighed against the rights of Indigenous Peoples*.</t>
    </r>
  </si>
  <si>
    <t xml:space="preserve">3.2.3 </t>
  </si>
  <si>
    <t xml:space="preserve">
3.1.4	Legal* and/or customary rights* that may be impacted by management activities* on specific areas of the Management Unit* are identified, and a summary of the means by which these rights, and contested rights, may be addressed is provided by The Organization*.</t>
  </si>
  <si>
    <t>In the event of delegation of control over management activities, a binding agreement between The Organization* and the Indigenous Peoples* shall be concluded through Free, Prior and Informed Consent*. The agreement shall define its duration, provisions for renegotiation, renewal, termination, economic conditions and other terms and conditions. The agreement shall make provision for monitoring by Indigenous Peoples of The Organization’s compliance with its terms and conditions.</t>
  </si>
  <si>
    <t xml:space="preserve">3.3.1 </t>
  </si>
  <si>
    <t>3.2.1	Prior to management activities* and through a mutually agreed* upon culturally appropriate* engagement* process, it is determined when, where and how Indigenous Peoples* can participate in management planning, both strategic and/or operational, to the extent necessary to protect their rights, resources, lands and territories*.</t>
  </si>
  <si>
    <t>3.3.2</t>
  </si>
  <si>
    <t>3.2.2	Culturally appropriate* support for Indigenous Peoples* participation in management planning is provided.</t>
  </si>
  <si>
    <t xml:space="preserve">3.3.3 </t>
  </si>
  <si>
    <t xml:space="preserve">
3.2.3	The legal* and/or customary rights* of Indigenous Peoples* affected by management activities* identified in Indicator 3.1.4 are recognized and upheld*.</t>
  </si>
  <si>
    <t>The Organization* shall recognize and uphold* the rights, customs and culture of Indigenous Peoples* as defined in the United Nations Declaration on the Rights of Indigenous Peoples (2007) and ILO Convention 169 (1989).</t>
  </si>
  <si>
    <t xml:space="preserve">3.4.1 </t>
  </si>
  <si>
    <t>3.2.4	Where evidence exists that legal* and/or customary rights* of Indigenous Peoples* related to management activities* have been violated, the situation is corrected, if necessary, through culturally appropriate* engagement* and/or through the dispute resolution process as required in Criterion 1.6.</t>
  </si>
  <si>
    <t xml:space="preserve">3.4.2 </t>
  </si>
  <si>
    <t>3.2.5	Free, Prior and Informed Consent* is obtained prior to management activities* that affect the rights identified in Indicator 3.1.4 through a process that:
1.	Engages the Indigenous Peoples* in the assessment of the economic, social and
environmental values* of the forest management resource;
2.	Documents an approach to identifying the goals and aspirations of affected rights holders related to management activities*;
3.	Includes a mutually agreed* upon dispute resolution process;
4.	Supports dialogue regarding the rights and responsibilities of Indigenous Peoples* to the resource;
5.	Informs affected Indigenous Peoples* of their right to withhold consent or modify consent to the proposed management activities* to the extent necessary to protect their rights, resources, lands and territories*; and
6.	Supports decision-making by affected Indigenous Peoples* that is free of coercion, manipulation or intimidation.
When Free, Prior and Informed Consent* has not been obtained, The Organization* demonstrates best efforts* to support a culturally appropriate* engagement* process with affected Indigenous Peoples* that is advancing in good faith* with the intent of reaching an agreement based on Free, Prior and Informed Consent*.</t>
  </si>
  <si>
    <t>See note for INTENT BOX</t>
  </si>
  <si>
    <t xml:space="preserve">3.4.3 </t>
  </si>
  <si>
    <t>INTENT BOX: This Criterion* builds upon the FPIC* process as described in Indicator 3.2.5 through the development, implementation and monitoring of binding agreements*. These agreements do not require a delegation of control over management activities*. The purpose of agreements is for The Organization* to address the impact of management activities* on the customs, values, sensitivities and ways of life of Indigenous Peoples*.</t>
  </si>
  <si>
    <t>3.3.1	A binding agreement* contains the terms and conditions on which Free Prior and Informed Consent* is reached, based on culturally appropriate* engagement*.</t>
  </si>
  <si>
    <t>The Organization*, through engagement* with Indigenous Peoples*, shall identify sites which are of special cultural, ecological, economic, religious or spiritual significance and for which these Indigenous Peoples hold legal or customary rights*. These sites shall be recognized by The Organization and their management, and/or protection shall be agreed through engagement with these Indigenous Peoples.</t>
  </si>
  <si>
    <t xml:space="preserve">3.5.1 </t>
  </si>
  <si>
    <t>3.3.2	Records of binding agreements* are maintained.</t>
  </si>
  <si>
    <t>3.5.2</t>
  </si>
  <si>
    <t>3.3.3	The binding agreement* defines the duration, provisions for renegotiation, renewal, termination, economic conditions, provisions for monitoring and dispute resolution.</t>
  </si>
  <si>
    <t>The Organization* shall uphold* the right of Indigenous Peoples* to protect and utilize their traditional knowledge and shall compensate Indigenous Peoples for the utilization of such knowledge and their intellectual property*. A binding agreement as per Criterion 3.3 shall be concluded between The Organization and the Indigenous Peoples for such utilization through Free, Prior and Informed Consent* before utilization takes place and shall be consistent with the protection of intellectual property rights.</t>
  </si>
  <si>
    <t xml:space="preserve">3.6.1 </t>
  </si>
  <si>
    <t>INTENT BOX: The requirement of culturally appropriate engagement* throughout the Standard is intended to facilitate a relationship building process based on dialogue, knowledge sharing and
mutual respect. Through continuous engagement*, The Organization* and Indigenous Peoples* may discuss and eventually mutually agree* on the role of FSC certification in
meeting Canada’s commitment to UNDRIP as well as the unratified ILO Convention No.169.
Indigenous Peoples* may raise concerns related to UNDRIP and ILO 169. The ongoing engagement* process set out in this Standard (Principle 1 and 3) provides an opportunity for The Organization* to determine what is actionable (within their sphere of influence*) through provisions elsewhere in Principle 3, or other parts of the Standard. The intent of culturally appropriate engagement* is to prevent violations of Indigenous Peoples* rights.
Additional supporting information for the implementation of this Criterion* is available in the FSC Canada FPIC Guidance document.</t>
  </si>
  <si>
    <t>3.4.1	There is no evidence that the rights, customs and culture of Indigenous Peoples* as defined in UNDRIP and ILO Convention 169 are violated by The Organization*.</t>
  </si>
  <si>
    <t>3.6.2</t>
  </si>
  <si>
    <t>3.4.2	Where evidence that rights, customs and culture of Indigenous Peoples* as defined in UNDRIP and ILO Convention 169 have been violated by The Organization*, The Organization* documents the situation, including steps to a just and fair redress for the violation of the rights, customs and culture of Indigenous Peoples*, in keeping with the dispute resolution process in Indicator 3.2.5.</t>
  </si>
  <si>
    <r>
      <rPr>
        <b/>
        <sz val="12"/>
        <rFont val="Cambria"/>
        <family val="1"/>
        <scheme val="major"/>
      </rPr>
      <t>Principle 4: Community Relations</t>
    </r>
    <r>
      <rPr>
        <b/>
        <sz val="10"/>
        <rFont val="Cambria"/>
        <family val="1"/>
        <scheme val="major"/>
      </rPr>
      <t xml:space="preserve">
The Organization* shall contribute to maintaining or enhancing the social and economic wellbeing of local communities*.</t>
    </r>
  </si>
  <si>
    <t>The Organization* shall identify the local communities* that exist within the Management Unit* and those that are affected by management activities. The Organization shall then, through engagement* with these local communities*, identify their rights of tenure*, their rights of access to and use of forest resources and ecosystem services*, their customary rights* and legal rights and obligations, that apply within the Management Unit.</t>
  </si>
  <si>
    <t xml:space="preserve">4.1.1 </t>
  </si>
  <si>
    <t xml:space="preserve">
3.5.1	Sites of special cultural, ecological, economic, religious or spiritual significance for which Indigenous Peoples* hold legal* or customary rights* are identified through culturally appropriate* engagement*.</t>
  </si>
  <si>
    <t xml:space="preserve">4.1.2 </t>
  </si>
  <si>
    <t>3.5.2	Agreed upon measures to protect such sites are documented and implemented through culturally appropriate* engagement* with Indigenous Peoples*. When Indigenous Peoples* determine that physical identification of sites in documentation or on maps would threaten the value or protection* of the sites, other means are used.</t>
  </si>
  <si>
    <t xml:space="preserve">4.1.3 </t>
  </si>
  <si>
    <t>3.5.3	Wherever sites of special cultural, ecological, economic, religious or spiritual significance are newly observed or discovered, management activities* in the vicinity cease immediately until protective measures have been agreed to with the Indigenous Peoples*, and as directed by local* and national laws*.</t>
  </si>
  <si>
    <t>The Organization* shall recognize and uphold* the legal and customary rights* of local communities* to maintain control over management activities within or related to the Management Unit* to the extent necessary to protect their rights, resources, lands and territories. Delegation by local communities of control over management activities to third parties requires Free, Prior and Informed Consent*.</t>
  </si>
  <si>
    <t xml:space="preserve">4.2.1 </t>
  </si>
  <si>
    <t>INTENT BOX: The intent of this Criterion* is to prevent the commercialization of traditional knowledge* without compensation by The Organization* for the purposes of creating a product and/or service. It is not meant to prevent the sharing of information by Indigenous Peoples* for the purposes of management plan* development.</t>
  </si>
  <si>
    <t>3.6.1	Traditional knowledge* and intellectual property* is protected and is only used when the acknowledged owners of that traditional knowledge* and intellectual property* have provided their Free, Prior and Informed Consent* formalized through a binding agreement*.</t>
  </si>
  <si>
    <t xml:space="preserve">4.2.2 </t>
  </si>
  <si>
    <t>3.6.2	Indigenous Peoples* are compensated according to the binding agreement* reached through Free, Prior and Informed Consent* for the use of traditional knowledge* and intellectual property* for commercial purposes.</t>
  </si>
  <si>
    <t xml:space="preserve">4.2.3 </t>
  </si>
  <si>
    <t>SEE NOTE FOR INTENT BOX</t>
  </si>
  <si>
    <t>4.1.1	Local communities* that may be affected by forest management activities* are identified.</t>
  </si>
  <si>
    <t>The Organization* shall provide reasonable* opportunities for employment, training and other services to local communities*, contractors and suppliers proportionate to scale and intensity of its management activities.</t>
  </si>
  <si>
    <t xml:space="preserve">4.3.1  </t>
  </si>
  <si>
    <t xml:space="preserve">
4.1.2	Through culturally appropriate* engagement* with the local communities* identified in Indicator 4.1.1, the following are documented and/or mapped:
1.	Legal* and customary rights*;
2.	A summary of means by which these rights identified in 4.1.2.1 may be addressed is provided by The Organization*;
3.	The interests of local communities* related to forest management activities* in the
Management Unit*;
4.	The benefits, goods and/or services from the Management Unit* used by local communities*;
5.	Areas where there are conflicts affecting or related to The Organization’s* activities. The conflict may be between local communities*, governments, Indigenous Peoples* and/or others.</t>
  </si>
  <si>
    <r>
      <t xml:space="preserve">INTENT BOX: </t>
    </r>
    <r>
      <rPr>
        <sz val="10"/>
        <rFont val="Cambria"/>
        <family val="1"/>
        <scheme val="major"/>
      </rPr>
      <t>Refer to Annex F for more guidance related to culturally appropriate* engagement*.</t>
    </r>
  </si>
  <si>
    <t xml:space="preserve">4.3.2 </t>
  </si>
  <si>
    <t>4.3.3</t>
  </si>
  <si>
    <t>INTENT BOX: This Criterion* applies to rights identified in 4.1.2.1. Refer to the Intent Box at the beginning of Principle 4.</t>
  </si>
  <si>
    <t>4.2.1	Through culturally appropriate* engagement*, local communities* are informed of when, where and how they can comment on and request modification to management activities* to the extent necessary to protect their rights identified in 4.1.2.1.</t>
  </si>
  <si>
    <t>The Organization* shall implement additional activities, through engagement* with local communities*, that contribute to their social and economic development, proportionate to the scale, intensity and socio-economic impact of its management activities.</t>
  </si>
  <si>
    <t xml:space="preserve">4.4.1 </t>
  </si>
  <si>
    <t>4.2.2	The legal* and customary rights* of local communities* related to management activities* are not violated by The Organization*.</t>
  </si>
  <si>
    <t xml:space="preserve">4.4.2  </t>
  </si>
  <si>
    <t>4.2.3	Where evidence exists that legal* and customary rights* of local communities* related to management activities* have been violated, the situation is corrected, if necessary, through culturally appropriate* engagement* and/or through the dispute resolution process detailed in Criteria 1.6 or 4.6.</t>
  </si>
  <si>
    <t xml:space="preserve">4.4.3 </t>
  </si>
  <si>
    <t>4.3.1	The Organization* ensures that reasonable* opportunities for employment, training and other services, proportionate to the scale* and intensity* of the management activities* are communicated and provided to affected local communities* and Indigenous Peoples*, local workers*, local contractors and local suppliers, either directly or through collaboration.</t>
  </si>
  <si>
    <r>
      <t xml:space="preserve">INTENT BOX: </t>
    </r>
    <r>
      <rPr>
        <sz val="10"/>
        <rFont val="Cambria"/>
        <family val="1"/>
        <scheme val="major"/>
      </rPr>
      <t>These opportunities may be either directly or indirectly linked to The Organization’s* management activities*. This differs from Criterion 4.4, which requires that additional activities, not linked to management activities*, need to be implemented and/or supported.</t>
    </r>
  </si>
  <si>
    <t>The Organization*, through engagement* with local communities*, shall take action to identify, avoid and mitigate significant negative social, environmental and economic impacts of its management activities on affected communities. The action taken shall be proportionate to the scale, intensity and risk* of those activities and negative impacts.</t>
  </si>
  <si>
    <t xml:space="preserve">4.5.1 </t>
  </si>
  <si>
    <t xml:space="preserve">
4.4.1	In proportion to the scale* and intensity* of management activities* affecting the community, opportunities for local social and economic development are identified through culturally appropriate* engagement* with affected local communities* and Indigenous Peoples* and/or other relevant organizations identified by the local community* or the Indigenous Peoples*.</t>
  </si>
  <si>
    <t xml:space="preserve">4.5.2 </t>
  </si>
  <si>
    <t>4.4.2	Projects and other activities that contribute to local social and economic benefits and are relative to the scale* of the socio-economic impact of management activities* are implemented and/or supported.</t>
  </si>
  <si>
    <t xml:space="preserve">4.5.3 </t>
  </si>
  <si>
    <t>4.5.1	Through culturally appropriate* engagement* with affected local communities* and Indigenous Peoples*, significant negative social, environmental and economic impacts of management activities* are identified.</t>
  </si>
  <si>
    <t xml:space="preserve">4.5.4 </t>
  </si>
  <si>
    <t>4.5.2	Through culturally appropriate* engagement* with affected local communities* and Indigenous Peoples*, measures to avoid and/or mitigate significant negative impacts identified in Indicator 4.5.1 are determined and implemented.</t>
  </si>
  <si>
    <t>The Organization*, through engagement* with local communities*, shall have mechanisms for resolving grievances and providing fair compensation to local communities and individuals with regard to the impacts of management activities of The Organization.</t>
  </si>
  <si>
    <t xml:space="preserve">4.6.1 </t>
  </si>
  <si>
    <t>4.6.1	A system is in place whereby complaints* can be made known to The Organization* related to impact of forest management activities* on affected local communities* and Indigenous Peoples*.</t>
  </si>
  <si>
    <t xml:space="preserve">4.6.2 </t>
  </si>
  <si>
    <t>4.6.2	A publicly available* dispute resolution process that can be adapted through culturally appropriate* engagement* is in place, including mechanisms to address disputes of substantial magnitude* that include provisions for ceasing operations.</t>
  </si>
  <si>
    <t>The Organization*, through engagement* with local communities*, shall identify sites which are of special cultural, ecological, economic, religious or spiritual significance, and for which these local communities hold legal or customary rights*. These sites shall be recognized by The Organization, and their management and/or protection shall be agreed through engagement with these local communities.</t>
  </si>
  <si>
    <t>4.6.3	Complaints* are responded to in a timely manner*. Complaints* that are not resolved are elevated to disputes* and are being addressed via a dispute resolution process.</t>
  </si>
  <si>
    <t xml:space="preserve">4.7.1 </t>
  </si>
  <si>
    <t>4.6.4	An up-to-date record of complaints* and disputes* is maintained, and includes:
1.	Steps taken to resolve complaints* and disputes*;
2.	Outcomes of all complaints* and dispute resolution processes, including, where applicable, fair compensation*; and
3.	Unresolved disputes*, the reasons they are not resolved, and how they will be resolved.</t>
  </si>
  <si>
    <t>4.7.2</t>
  </si>
  <si>
    <t>4.6.5	The dispute resolution process as established in Indicator 4.6.2 is implemented, following the provisions for ceasing of operations for disputes of substantial magnitude*.</t>
  </si>
  <si>
    <t>The Organization* shall uphold* the right of local communities* to protect and utilize their traditional knowledge and shall compensate local communities for the utilization of such knowledge and their intellectual property. A binding agreement as per Criterion 3.3 shall be concluded between The Organization and the local communities for such utilization through Free, Prior and Informed Consent* before utilization takes place, and shall be consistent with the protection of intellectual property rights.</t>
  </si>
  <si>
    <t xml:space="preserve">4.8.1 </t>
  </si>
  <si>
    <t>4.7.1	Sites of special cultural, ecological, economic, religious or spiritual significance for which local communities* hold legal* and/or customary rights* are identified through culturally appropriate* engagement* and are recognized by The Organization*.</t>
  </si>
  <si>
    <t>4.8.2</t>
  </si>
  <si>
    <t>4.7.2	Measures to protect such sites are agreed, documented and implemented through culturally appropriate* engagement* with local communities*. When local communities* determine that physical identification of sites in documentation or on maps would threaten the value or protection* of the sites, other means are used.</t>
  </si>
  <si>
    <t>Principle 5: Benefits from the Forest
The Organization* shall efficiently manage the range of multiple products and services of the Management Unit* to maintain or enhance long term economic viability* and the range of environmental and social benefits.</t>
  </si>
  <si>
    <t>The Organization* shall identify, produce, or enable the production of, diversified benefits and/or products, based on the range of resources and ecosystem services* existing in the Management Unit* in order to strengthen and diversify the local economy proportionate to the scale* and intensity* of management activities.</t>
  </si>
  <si>
    <t xml:space="preserve">5.1.1 </t>
  </si>
  <si>
    <t>4.7.3	When sites of special cultural, ecological, economic, religious or spiritual significance are newly observed or discovered, management activities* in the vicinity will cease immediately until protective measures have been agreed to with the local communities*, and as directed by local and national laws*.</t>
  </si>
  <si>
    <r>
      <t xml:space="preserve">INTENT BOX: </t>
    </r>
    <r>
      <rPr>
        <sz val="10"/>
        <rFont val="Cambria"/>
        <family val="1"/>
        <scheme val="major"/>
      </rPr>
      <t>Newly observed or discovered sites of special significance should be recognized as a result of a credible process, such an archaeological excavation or other similar investigation.</t>
    </r>
  </si>
  <si>
    <t>INTENT BOX: Criterion 4.8 is applicable when strong evidence is provided by the local community* to demonstrate ownership of traditional knowledge* and intellectual property*. Refer to the Intent Box at the beginning of Principle 4.
The use of Indigenous Peoples’* traditional knowledge* is addressed in Criterion 3.6.</t>
  </si>
  <si>
    <t>4.8.1	Traditional knowledge* and intellectual property* of the local community* are protected and are only used when the local community* has agreed through a binding agreement* and compensation is provided according to the agreement.</t>
  </si>
  <si>
    <t xml:space="preserve">5.1.3  </t>
  </si>
  <si>
    <t>5.1.1	A range of ecosystem services*, non-timber and timber forest resources and products that could strengthen and diversify the local economy are identified.</t>
  </si>
  <si>
    <t>The Organization* shall normally harvest products and services from the Management Unit* at or below a level which can be permanently sustained.</t>
  </si>
  <si>
    <t>5.1.2	Consistent with management objectives* and within the limits of The Organization’s* tenure* rights, some of the resources, products and services identified in Indicator 5.1.1 are produced and/or made available for others to produce, as a means to strengthen and diversify the local economy.</t>
  </si>
  <si>
    <t xml:space="preserve">
5.1.3	When The Organization* makes FSC promotional claims regarding the provision of ecosystem services*, it is in conformance with the procedure FSC-PRO-30-006 on “Ecosystem Services Procedure: Impact Demonstration and Market Tools” </t>
  </si>
  <si>
    <r>
      <t xml:space="preserve">INTENT BOX: </t>
    </r>
    <r>
      <rPr>
        <sz val="10"/>
        <rFont val="Cambria"/>
        <family val="1"/>
        <scheme val="major"/>
      </rPr>
      <t>This Indicator* is applicable only if the applicant intends on making ecosystem service* claims, otherwise, it is optional.</t>
    </r>
  </si>
  <si>
    <t>The Organization* shall demonstrate that the positive and negative externalities* of operation are included in the management plan*.</t>
  </si>
  <si>
    <t xml:space="preserve">5.3.1 </t>
  </si>
  <si>
    <t xml:space="preserve">5.2.1	Analysis and calculation of harvest levels for timber forest products are done frequently enough (at least every 10 years) to ensure they remain current with respect to harvest activities, natural disturbances, management objectives*, and supporting information, such as inventories.
The analysis and calculation of harvest levels are based upon:
1.	A precautionary approach* that reflects the quality of information and assumptions used;
2.	Management objectives* and strategies as set out in the management plan*, including those for restoration*;
3.	Current management practices, performance and success of silvicultural systems*;
4.	Best available information* on growth and yield;
5.	Best available and quality inventory data;
6.	Volume and area reductions caused by mortality and decay, as well as natural disturbances, such as fire, insects and disease;
7.	Adherence to all other requirements in this Standard;
8.	Operational constraints;
9.	Harvest projections or wood supply calculations that extend to a planning horizon long enough to provide quality results. A rationale for the choice of the planning horizon is provided, but is at least 80 years;
10.	Future forest condition objectives* as/if identified in the forest management plan*; and
11.	Available sensitivity analyses of the factors that apply to harvest level calculations, including the effects of </t>
  </si>
  <si>
    <r>
      <t xml:space="preserve">INTENT BOX: </t>
    </r>
    <r>
      <rPr>
        <sz val="10"/>
        <rFont val="Cambria"/>
        <family val="1"/>
        <scheme val="major"/>
      </rPr>
      <t>It is acceptable for some issues, such as mortality and decay, not to be incorporated into the analysis and calculation of harvest levels, if these issues are considered through other means, such as during harvest level allocations.</t>
    </r>
  </si>
  <si>
    <t xml:space="preserve">5.3.2 </t>
  </si>
  <si>
    <t>5.2.2	Based on the timber harvesting level* as analyzed for Indicator 5.2.1, a maximum allowable annual cut for timber is determined, with respect to these conditions:
1.	The maximum allowable annual cut does not impair the ability of the Management Unit* to continue to provide the products and services, ecosystem functions* and ecosystem services* of the unit.
2.	Temporary or long-term* changes in the yield or standing volumes of any specific forest product arising from management activities* are permitted, provided that these fluctuations do not impair the achievement of the objectives* described in the management plan* through the mid- and long-term*.</t>
  </si>
  <si>
    <r>
      <t>INTENT BOX;</t>
    </r>
    <r>
      <rPr>
        <sz val="10"/>
        <rFont val="Cambria"/>
        <family val="1"/>
        <scheme val="major"/>
      </rPr>
      <t xml:space="preserve"> Fluctuations in the yield and in harvest rates can be the consequence of disturbances or of a planned management strategy. It is expected that in situations of major disturbance, fluctuations could be more significant and occur over a longer period.</t>
    </r>
  </si>
  <si>
    <t xml:space="preserve">5.3.3 </t>
  </si>
  <si>
    <t>5.2.3	Actual annual timber harvest is recorded and the averaged level of harvest over a defined period (maximum of 10 years) does not exceed the allowable cut determined in Indicator 5.2.2.</t>
  </si>
  <si>
    <t>The Organization* shall use local processing, local services, and local value adding to meet the requirements of The Organization where these are available, proportionate to scale, intensity and risk*. If these are not locally available, The Organization shall make reasonable* attempts to help establish these services.</t>
  </si>
  <si>
    <t xml:space="preserve">5.4.1 </t>
  </si>
  <si>
    <t>5.2.4	The harvest of commercial non-timber forest products* under control of The Organization* does not exceed a level that can be sustained. Sustainable harvest levels for non-timber forest products* are based on best available information*.</t>
  </si>
  <si>
    <t xml:space="preserve">5.4.2 </t>
  </si>
  <si>
    <t xml:space="preserve">
5.3.1	Management planning takes into account the long-term positive and negative environmental and social impacts of management activities*.</t>
  </si>
  <si>
    <t xml:space="preserve">5.4.3 </t>
  </si>
  <si>
    <t>INTENT BOX; The intent of this Criterion* is for The Organization* to promote further socio-economic benefits through economic opportunities beyond direct employment by The Organization*. The desired outcome is that The Organization* stimulates the local economy through the purchase of relevant local services and products, or supports the creation of relevant new local services and supply of relevant local products. In areas where local service providers are already in place, the preference is to support these businesses before hiring other service providers who are not local.</t>
  </si>
  <si>
    <t>5.4.1	Where cost, quality and capacity of non-local and local options are at least equivalent, local goods, services, processing and value-added facilities are used.</t>
  </si>
  <si>
    <t xml:space="preserve">5.4.4 </t>
  </si>
  <si>
    <t>5.4.2	Reasonable* attempts are made to encourage and/or support capacity where local goods, services, processing and value-added facilities are not available.</t>
  </si>
  <si>
    <t>The Organization* shall demonstrate through its planning and expenditures proportionate to scale, intensity and risk*, its commitment to long-term economic viability*.</t>
  </si>
  <si>
    <t xml:space="preserve">5.5.1 </t>
  </si>
  <si>
    <t>5.5.1	Sufficient expenditures and investments are made to implement the management plan* in order to meet this Standard and to ensure economic viability* of The Organization* over the long-term.</t>
  </si>
  <si>
    <r>
      <t xml:space="preserve">INTENT BOX; </t>
    </r>
    <r>
      <rPr>
        <sz val="10"/>
        <rFont val="Cambria"/>
        <family val="1"/>
        <scheme val="major"/>
      </rPr>
      <t>If The Organization* is a for-profit business, economic viability* means that The Organization* has the objective* to be profitable over time. The intent of this Indicator* is that The Organization* generates a return on invested capital that is sufficient to ensure stable operations and investment in the business.</t>
    </r>
  </si>
  <si>
    <t xml:space="preserve">5.5.3 </t>
  </si>
  <si>
    <t>Principle 6: Environmental Values and Impacts
The Organization* shall maintain, conserve and/or restore ecosystem services* and environmental values* of the Management Unit*, and shall avoid, repair or mitigate negative environmental impacts.</t>
  </si>
  <si>
    <t>NOTE: For a certificate holder previously certified under one of the Canadian regional FSC Standards, some Indicators* in Principle 6 of this Standard may not be achievable within the normal one- year schedule required for conformance (as per the effective date of the Standard).
Refer to Annex H for details.</t>
  </si>
  <si>
    <t>INTENT BOX: Best Available Information*
Several Indicators* in this Principle* require that best available information* be used to provide a baseline for management activities* or as a basis for analyses in subsequent Indicators*.
Organizations* are expected to implement these requirements in consideration of an FPIC* process, as described in Principle 3, that is inclusive of information sharing related to legal* and customary rights* as well as site, stand*, and landscape values* of economic, social, and cultural significance to Indigenous Peoples*.
The definition of best available information* provides general direction on the type of information to be gathered and the extent of effort required to gather the information. To place appropriate limits on what should be involved in gathering best available information*, the definition notes that it should be constrained by reasonable* effort and cost. The intent of the term reasonable* is to emphasize that limits, such as cost and practicality, exist on the expectations of the effort required to gather information.
Refer to the Glossary for a full definition of best available information*.
Engagement* with Indigenous Peoples*
Several Indicators* in this Principle* require engagement* with Indigenous Peoples*. The Organization* is expected to implement these obligations in a manner consistent with the specific requirements of Indicator 3.1.2.
Maps
Where maps or mapped information is required by this Principle*, evidence of digital files, instead of hard-copy maps, is sufficient.</t>
  </si>
  <si>
    <t>The Organization* shall assess environmental values* in the Management Unit* and those values outside the Management Unit potentially affected by management activities. This assessment shall be undertaken with a level of detail, scale and frequency that is proportionate to the scale, intensity and risk* of management activities, and is sufficient for the purpose of deciding the necessary conservation measures, and for detecting and monitoring possible negative impacts of those activities.</t>
  </si>
  <si>
    <t>INTENT BOX: Information required by the Indicators* in this Criterion* is used in the assessment of other Indicators*, primarily in Principle 6 and Principle 9. Conformance with these Indicators*, that require gathering or collating of information, ‘queues up’ subsequent analyses or management actions required in later Indicators*.</t>
  </si>
  <si>
    <t xml:space="preserve">6.1.1	Best available information* is used to identify and define the state and condition of regional- and landscape*-scale* environmental values* within and, where potentially affected by management activities*, outside of the Management Unit*.
Consistent with the scale, intensity and risk*of the operation, best available information*
includes:
1.	Forest* cover (maps and quantitative summaries);
2.	Distributions of forest types*, age-classes* and patch sizes (as required by Indicator 6.1.3) (quantitative summaries);
3.	Road* networks (maps and quantitative summaries);
4.	Hydrologic features* (maps);
5.	Lake, stream and wetland* classifications including identification of fish-bearing
water bodies* (maps and quantitative summaries);
6.	Existing carbon stores, where readily available (quantitative information);
7.	Percent of protected area* by ecosystem* classification unit;
8.	Rare ecosystems* (maps and quantitative summaries);
9.	Identification of species at the edge of their natural ranges and outlier populations; and
10.	Status of habitat* (known locations, trends, extent of area) for species at risk* that use forest habitats* and habitats* affected by forest management (quantitative summaries and range maps).
</t>
  </si>
  <si>
    <t xml:space="preserve">6.1.1 
</t>
  </si>
  <si>
    <t>6.1.2	Best available information* is used to identify and define the state and condition of
stand*- and site-scale*environmental values* within the Management Unit*.
Consistent with the scale, intensity and risk* of the operation, best available information*
includes:
1.	Point-specific wildlife values and wildlife habitat* values (e.g. mineral licks, stick nests of herons and eagles) (mapped information);
2.	Locations known to be of use by species at risk* and access-sensitive species (e.g. den sites, nests, areas of traditional use) (mapped information);
3.	Sensitive sites, including steep slopes, shallow soils, moist soils, wetlands*, and soils subject to compaction (e.g. structured clay) (mapped information);
4.	Spawning grounds and other important aquatic sites (e.g. wetlands* with a history of providing feeding areas for moose) (mapped information).</t>
  </si>
  <si>
    <r>
      <t xml:space="preserve">INTENT BOX: </t>
    </r>
    <r>
      <rPr>
        <sz val="10"/>
        <rFont val="Cambria"/>
        <family val="1"/>
        <scheme val="major"/>
      </rPr>
      <t>As with many Indicators*, the requirements of this Indicator* are to be addressed consistent with the scale, intensity and risk* of the operation. The nature of some of the values identified in this Indicator* may be transitory. For example, stick nests are not permanent features on the landscape*, therefore, it is reasonable* for those requirements to be addressed only relative to the operations identified within the short-term planning horizon (which is typically one to ten years). This is consistent with the approach taken in Indicator 6.2.2, which requires impacts of stand*-level values be assessed prior to implementing management activities*.</t>
    </r>
  </si>
  <si>
    <t xml:space="preserve">6.1.2 </t>
  </si>
  <si>
    <t>6.1.3	Using best available information* and appropriate to the scale, intensity and risk* of
forest management activities*, an assessment of the current forest* is made, addressing:
1.	The distribution of forest types* (quantitative information);
2.	The distribution of forest types* by age classes (quantitative information); and
3.	The range of natural disturbance sizes and sizes of post-disturbance remnant patches.</t>
  </si>
  <si>
    <r>
      <t xml:space="preserve">INTENT BOX: </t>
    </r>
    <r>
      <rPr>
        <sz val="10"/>
        <rFont val="Cambria"/>
        <family val="1"/>
        <scheme val="major"/>
      </rPr>
      <t>Analyses required in Indicators 6.1.3 and 6.1.4 are used in subsequent Indicators* that address setting of targets for different aspects of forest condition (i.e. Indicator 6.8.1 - forest community composition, and Indicator 6.8.3 - forest patches). Although RONV* analysis is generally considered to be more robust and appropriate for identifying preferred future forest conditions, the Indicator* also addresses the use of PIC* analysis, recognizing that the data and effort required for RONV* may make that approach impractical.
The Organization* may elect to use a mix of RONV* and PIC* analyses based on the condition of their forest*, for use in the subsequent Criterion 6.8 Indicators*.
The Indicator* includes requirements to characterize the present forest* by age classes and assess natural conditions* of forest types* by age class. This requirement is intended to recognize that some age classes may be broad, such as in Great Lakes-St. Lawrence and Acadian forest types*, and may include classes of multi- or all-aged forest*.
Indigenous Peoples’* traditional use of a forest* is consistent with the concept of pre-industrial forests* as describe in the Glossary.
It is the intent that all reasonably-available data be considered in the analyses for Indicators 6.1.3 and 6.1.4, and reasonable* and defensible interval classes (i.e. for age classes and disturbance sizes) also be considered.</t>
    </r>
  </si>
  <si>
    <t>Prior to the start of site-disturbing activities, The Organization* shall identify and assess the scale, intensity and risk* of potential impacts of management activities on the identified environmental values*.</t>
  </si>
  <si>
    <t xml:space="preserve">6.2.1 </t>
  </si>
  <si>
    <t>6.1.4	An assessment of the range of natural variation* (RONV*) of the forest* is completed. If sufficient data are not available to complete a RONV* assessment, an assessment of the pre-industrial condition* (PIC*) is completed. The RONV* or PIC* analysis includes:
1.	An assessment of the natural range of the amount of each forest type*;
2.	An assessment of the natural range of forest types* by age class; and
3.	An assessment of the natural range of disturbance sizes and sizes of post-disturbance remnant patches.
forest management activities*, an assessment of the current forest* is made, addressing:
1.	The distribution of forest types* (quantitative information);
2.	The distribution of forest types* by age classes (quantitative information); and
3.	The range of natural disturbance sizes and sizes of post-disturbance remnant patches.</t>
  </si>
  <si>
    <t xml:space="preserve">6.2.2 </t>
  </si>
  <si>
    <t>6.1.5	Assessments of environmental values* identified in Indicators 6.1.1 and 6.1.2 are updated with sufficient frequency to conduct adaptive management* depending on the scale, intensity and risk* of management activities*.
Assessments are provided in a manner such that:
1.	Impacts of management activities* on the identified environmental values* and risks* to these values can be assessed as per Criterion 6.2;
2.	Necessary conservation* measures to protect values can be identified as per Criterion 6.3; and
3.	Monitoring* of impacts or environmental changes can be conducted as per Principle 8.</t>
  </si>
  <si>
    <r>
      <t xml:space="preserve">INTENT BOX; </t>
    </r>
    <r>
      <rPr>
        <sz val="10"/>
        <rFont val="Cambria"/>
        <family val="1"/>
        <scheme val="major"/>
      </rPr>
      <t>The frequency with which assessments of environmental values* should be updated varies with the nature of the values themselves. It is reasonable that assessments be updated based on the period over which there may be a reasonable* expectation of a change in status of a value, and the period over which it is possible to detect the effects of management. Therefore, for example, it is likely that the status of habitat* for a species at risk* be updated more frequently than information on lake, stream, and wetland* classification.</t>
    </r>
  </si>
  <si>
    <t>6.2.3</t>
  </si>
  <si>
    <t>6.2.1	Appropriate to the scale, intensity and risk* of the operation, an assessment is conducted identifying potential impacts, by comparing landscape*-level conditions of key environmental values* at the start of the present forest management plan* to projected future conditions for the near term*, and where practical, for the long-term* as well. At a minimum, the assessment considers:
1.	Age-class* distribution;
2.	Forest type* distribution;
3.	Patch size distribution;
4.	Road* density by road*-type; and
5.	Spatial distribution of anthropogenic disturbed areas.</t>
  </si>
  <si>
    <r>
      <t>INTENT BOX</t>
    </r>
    <r>
      <rPr>
        <sz val="10"/>
        <rFont val="Cambria"/>
        <family val="1"/>
        <scheme val="major"/>
      </rPr>
      <t>:For this Indicator*, the context for comparison of present and future conditions of environmental values* of the forest* is that a period of 5 to10 years is normally used for the near-term* and 100 years or more is normally used to represent the long-term*.
This Indicator* contains the term ‘where practical’ to recognize that it is difficult and generally of less utility to make long-term* predictions for road* density by road* type and for the spatial distribution of disturbed areas. Therefore, it is reasonable* for the assessment of long-term potential impacts made to address this Indicator’s* requirements to focus on age-class* and forest type* distributions.</t>
    </r>
  </si>
  <si>
    <t>The Organization* shall identify and implement effective actions to prevent negative impacts of management activities on the environmental values*, and to mitigate and repair those that occur, proportionate to the scale, intensity and risk* of these impacts.</t>
  </si>
  <si>
    <t>6.2.2	Impacts on stand* level values are assessed prior to implementing management activities*. Appropriate to the scale, intensity and risk* of the operations, assessments identify impacts on stand* and site qualities including:
1.	Coarse woody debris;
2.	Density of standing dead and live trees;
3.	Residual patch size and species of residuals;
4.	Ecological values associated with wetland* and riparian zones*;
5.	HCVs* that occur at a local scale* (e.g. stands* of rare trees, important bird migration sites); and
6.	Environmental values* identified in Indicator 6.1.2.</t>
  </si>
  <si>
    <r>
      <t xml:space="preserve">INTENT BOX: </t>
    </r>
    <r>
      <rPr>
        <sz val="10"/>
        <rFont val="Cambria"/>
        <family val="1"/>
        <scheme val="major"/>
      </rPr>
      <t>This Indicator* does not require that measurements of the listed values be provided for each stand* in which operations are undertaken. The assessment may be a comparison of predicted levels of post-operational values with those determined to be appropriate for the forest* or forest types* based on reasonable* benchmarks (e.g. for values such as standing dead and live trees) or efforts to ensure no impairment of important values (e.g. riparian values and HCVs).
The requirement of this Indicator* to assess impacts “prior to implementing management activities*” can be addressed by assessing impacts at the start of the forest management planning period, or at the start of annual planning of operations.
Identified impacts should reflect the silvicultural system* used in managing harvest areas*.</t>
    </r>
  </si>
  <si>
    <t xml:space="preserve">6.3.2 </t>
  </si>
  <si>
    <t xml:space="preserve">
6.3.1	Appropriate to the scale, intensity and risk* of the forest management activities*, management plans* or associated documents (e.g. Ground Rules, Standard Operating
Procedures, etc.) identify means to protect soils from physical damage and prevent negative impacts, based on best management practices*.
The best management practices* related to protection* of soils from physical damage address the following:
1.	Prior identification of unstable soils and ground surfaces, and sites sensitive to compaction, rutting, and erosion;
2.	Construction of roads* and landings on unstable soils and ground surfaces and unstable slopes;
3.	Constructing and maintaining roads* and implementation of all forest operations to avoid or minimize erosion;
4.	Use of alternative harvesting and site preparation equipment (e.g. low ground pressure equipment) and/or other mitigation measures, such as seasonal timing, and temporary suspension of activities during unfavourable weather to minimize soil rutting and compaction; and
5.	Identification of precautionary damage thresholds.</t>
  </si>
  <si>
    <t xml:space="preserve">6.3.3 </t>
  </si>
  <si>
    <t>6.3.2	The means identified in Indicator 6.3.1 to protect soils from physical damage and prevent negative impacts are effectively implemented.</t>
  </si>
  <si>
    <t xml:space="preserve">6.3.4 </t>
  </si>
  <si>
    <t xml:space="preserve">6.3.3	Appropriate to the scale, intensity and risk* of the forest management activities*, management plans* or associated documents (e.g. Ground Rules, Standard Operating Procedures, etc.) identify means to protect soils from nutrient loss and prevent negative impacts, based on best management practices*.
The best management practices* related to nutrient loss address the following:
1.	Identification of sites sensitive to nutrient loss;
2.	Use of delimbing-at-stump and/or slash dispersal on sensitive sites;
3.	Use of winter harvesting on sensitive sites;
4.	Maintenance of a diversity of plants and trees on site; and
5.	Identification of precautionary thresholds to protect soils from nutrient loss on sensitive </t>
  </si>
  <si>
    <r>
      <t xml:space="preserve">INTENT BOX: </t>
    </r>
    <r>
      <rPr>
        <sz val="10"/>
        <rFont val="Cambria"/>
        <family val="1"/>
        <scheme val="major"/>
      </rPr>
      <t>In Canada, under most commercial forest management regimes and on most forest* sites, nutrient removal due to logging is not significant. This is addressed in this Indicator* by recognizing scale, intensity and risk*, and by specifically limiting the actions required in the numbered points to sensitive sites.</t>
    </r>
  </si>
  <si>
    <t xml:space="preserve">6.3.5 </t>
  </si>
  <si>
    <t>6.3.4	The means identified in Indicator 6.3.3 to protect soils from nutrient loss and prevent negative impacts are effectively implemented.</t>
  </si>
  <si>
    <t xml:space="preserve">6.3.6 </t>
  </si>
  <si>
    <t>6.3.5	Appropriate to the scale, intensity and risk* of the forest management activities*, management plans* or associated documents (e.g. Ground Rules, Standard Operating Procedures, etc.) identify means to avoid or minimize loss of productive forest* area based on best management practices*.
The best management practices* related to loss of productive forest* area address the following:
1.	Slash management (e.g. burning, piling, re-distribution);
2.	Regeneration of roads*, landings and skid trails;
3.	Maximum corridor widths for different classes of roads*;
4.	Minimizing the areal extent of landings; and
5.	Identification of precautionary thresholds.</t>
  </si>
  <si>
    <t xml:space="preserve">6.3.7  </t>
  </si>
  <si>
    <t>6.3.6	The means identified in Indicator 6.3.5 to avoid or minimize the loss of productive forest* area and prevent negative impacts are effectively implemented.</t>
  </si>
  <si>
    <t xml:space="preserve">6.3.8  </t>
  </si>
  <si>
    <t>6.3.7	Management activities* prevent negative impacts to carbon values.</t>
  </si>
  <si>
    <r>
      <t xml:space="preserve">INTENT BOX: </t>
    </r>
    <r>
      <rPr>
        <sz val="10"/>
        <rFont val="Cambria"/>
        <family val="1"/>
        <scheme val="major"/>
      </rPr>
      <t>Carbon values in managed forests* are protected by avoiding damage to forest soils and ensuring harvest levels are sustainable, as addressed by Indicators 6.3.1 – 6.3.6 and 5.2.1 – 5.2.3.</t>
    </r>
  </si>
  <si>
    <t>The Organization* shall protect rare species* and threatened species* and their habitats* in the Management Unit* through conservation zones*, protection areas*, connectivity* and/or (where necessary) other direct measures for their survival and viability. These measures shall be proportionate to the scale, intensity and risk* of management activities and to the conservation status and ecological requirements of the rare and threatened species. The Organization shall take into account the geographic range and ecological requirements of rare and threatened species beyond the boundary of the Management Unit, when determining the measures to be taken inside the Management Unit.</t>
  </si>
  <si>
    <t xml:space="preserve">6.4.1 </t>
  </si>
  <si>
    <t>6.3.8	Where precautionary thresholds have been exceeded, or where management activities* have caused negative impacts as related to Indicators 6.3.1 – 6.3.7, measures are adopted to prevent further damage, and negative impacts are mitigated and/or repaired.</t>
  </si>
  <si>
    <t>6.4.2</t>
  </si>
  <si>
    <t>6.4.1	Best available information* is used to develop a list of species at risk* known or strongly suspected to exist within and adjacent to the Management Unit*, and to identify the habitats* of the species at risk*. The list is presented in the management plan* or associated documents and is updated annually. The list of species at risk* includes:
1.	All species, subspecies, and designated populations formally listed in schedules referenced in federal or provincial endangered species/species at risk* legislation, or provincial wildlife/biodiversity legislation that have been classified as Endangered, Threatened, Vulnerable, Special Concern or similar designations; and
2.	All species that have been assessed as ‘at-risk’ designation by bodies formally recognized in federal or provincial endangered species legislation (e.g. the Committee on the Status of Endangered Wildlife in Canada (COSEWIC), and equivalent provincial bodies).</t>
  </si>
  <si>
    <r>
      <t xml:space="preserve">INTENT BOX: </t>
    </r>
    <r>
      <rPr>
        <sz val="10"/>
        <rFont val="Cambria"/>
        <family val="1"/>
        <scheme val="major"/>
      </rPr>
      <t>Official FSC language related to Criterion 6.4 requires that it address rare species* and threatened species*. This is somewhat confusing because these phrases have different meaning in a Canadian context from those identified in FSC reference material. For this Criterion*, the term species at risk* is used rather than rare species* and threatened species*, as it is more clearly embodied in Canada’s language regarding species whose survival is of concern. The two parts of this Indicator* correspond to the differences between those species that have been regulated (or listed) as species at risk* in federal or provincial legislation (see point 1 in this Indicator*), and those species that have been assessed as species at risk* by COSEWIC or a similar provincial assessment body, as indicated in point 2.
This Indicator* requires that the habitats* of species at risk* be identified. In most circumstances, it is not practical to identify the specific habitats* of wide-ranging species at risk*, other than to
note their broad habitat* affiliations. In these circumstances, it would be reasonable* for the locations of particular species at risk* features (such as nests or concentrations of plants) to be identified (while taking into account the requirements of Indicator 9.1.4 regarding the need to keep information on sensitive sites confidential).
Species at risk* that are of concern to Indigenous Peoples* have been identified by the Aboriginal Traditional Knowledge Subcommittee of COSEWIC.</t>
    </r>
  </si>
  <si>
    <t>The Organization* shall identify and protect representative sample areas of native ecosystems and/or restore them to more natural conditions. Where representative sample areas do not exist or are insufficient, The Organization shall restore a proportion of the Management Unit* to more natural conditions. The size of the areas and the measures taken for their protection or restoration, including within plantations, shall be proportionate to the conservation status and value of the ecosystems at the landscape level, and the scale, intensity and risk* of management activities.</t>
  </si>
  <si>
    <t xml:space="preserve">6.5.1  </t>
  </si>
  <si>
    <t>6.4.2	Plans are developed by qualified specialists* to protect and manage the habitat* of those species at risk* identified in Indicator 6.4.1 that may be affected by forest management activities*. The plans address the following:
1.	Identification of potential impacts of management activities* on species at risk*, their conservation status and habitat* associations;
2.	Means to address protection of species at risk* and their habitats* through the use of protected areas*, designated conservation lands*, managing for habitat* connectivity*, provision of contiguous tracts of habitat*, access management and other habitat* management measures as appropriate; and
3.	Social and economic concerns, and concerns of Indigenous Peoples*.
Measures to address social and economic concerns do not constrain or impair efforts to protect and manage species at risk* and their habitats*.</t>
  </si>
  <si>
    <r>
      <t xml:space="preserve">INTENT BOX: </t>
    </r>
    <r>
      <rPr>
        <sz val="10"/>
        <rFont val="Cambria"/>
        <family val="1"/>
        <scheme val="major"/>
      </rPr>
      <t>Plans to address the needs of species at risk* do not need to be approved federal or provincial agencies or plans, but can be documents written to fill a gap in existing direction from governments and their regulatory agencies. Plans written specifically for a Management Unit*, however, should not conflict with higher-level plans that have regulatory approval unless they exceed requirements of those higher-level plans.
As described in Criterion 6.5, there is no expectation that owners of private lands will cede ownership of any portion of their property to create protected areas*; therefore, it is not expected that protected areas* will be a mechanism used in plans to protect species at risk* on private lands.
Addressing social and economic concerns and the concerns of Indigenous Peoples* is intended to support the effective development and implementation of a species plan.
Refer to the Glossary for a fuller definition of plans for species at risk*.
Even though woodland caribou is addressed through a supplemental Indicator* (6.4.5), Indicator
6.4.2 is applicable to all species at risk, including woodland caribou.</t>
    </r>
  </si>
  <si>
    <t xml:space="preserve">6.5.2 </t>
  </si>
  <si>
    <t>6.4.3	Species at risk* and their habitats* are protected through implementation of plans identified in Indicator 6.4.2 by The Organization* or in collaboration with government resource management agencies, overlapping tenure holders*, and Indigenous Peoples*.</t>
  </si>
  <si>
    <t xml:space="preserve">6.5.3  </t>
  </si>
  <si>
    <t>6.4.4	Where plans do not exist or are inadequate in addressing known risks* to a species, a precautionary approach* is applied. The precautionary approach* is applied to management of forest landscapes*, local habitat* and other locations that are known to be important to the species at risk*. Indicator 6.4.2 by The Organization* or in collaboration with government resource management agencies, overlapping tenure holders*, and Indigenous Peoples*.</t>
  </si>
  <si>
    <t>The Organization* shall effectively maintain the continued existence of naturally occurring native species and genotypes, and prevent losses of biological diversity*, especially through habitat management in the Management Unit*. The Organization shall demonstrate that effective measures are in place to manage and control hunting, fishing, trapping and collecting.</t>
  </si>
  <si>
    <t>6.6.1</t>
  </si>
  <si>
    <r>
      <t xml:space="preserve">6.4.5	Management of boreal woodland caribou habitat is implemented following approach 6.4.5a, 6.4.5b, or 6.4.5c below.
</t>
    </r>
    <r>
      <rPr>
        <sz val="10"/>
        <rFont val="Cambria"/>
        <family val="1"/>
        <scheme val="major"/>
      </rPr>
      <t xml:space="preserve">
</t>
    </r>
  </si>
  <si>
    <r>
      <t xml:space="preserve">INTENT BOX: Scope
</t>
    </r>
    <r>
      <rPr>
        <sz val="10"/>
        <rFont val="Cambria"/>
        <family val="1"/>
        <scheme val="major"/>
      </rPr>
      <t xml:space="preserve">This Indicator* applies to boreal woodland caribou only. Refer to Annex G for information regarding mountain caribou.
</t>
    </r>
    <r>
      <rPr>
        <b/>
        <sz val="10"/>
        <rFont val="Cambria"/>
        <family val="1"/>
        <scheme val="major"/>
      </rPr>
      <t xml:space="preserve">Structure
</t>
    </r>
    <r>
      <rPr>
        <sz val="10"/>
        <rFont val="Cambria"/>
        <family val="1"/>
        <scheme val="major"/>
      </rPr>
      <t xml:space="preserve">There are three ways to conform with this Indicator* as identified in Approach 6.4.5a, 6.4.5b, and 6.4.5c. Approach 6.4.5a requires that a SARA-compliant1 range plan* based on the Range Plan Guidance for Woodland Caribou, Boreal Population (Environment and Climate Change Canada 2016) be implemented. If such a range plan* has not been prepared, either Approach 6.4.5b or 6.4.5c may be employed.
The requirements for Approach 6.4.5b, which are based largely on the Federal Recovery Strategy (Environment Canada 2012), are articulated in Table 6.4.5. The requirements are increasingly stringent as circumstances regarding the condition of the caribou population and levels of habitat* disturbance on the caribou range* and the Management Unit* present an increasing risk* to the population.
Approach 6.4.5c permits other methods of habitat* management to be implemented, provided they are based on best available information* and peer-reviewed science and that their development includes the involvement of interested and affected stakeholders* and affected Indigenous Peoples*.
</t>
    </r>
    <r>
      <rPr>
        <b/>
        <sz val="10"/>
        <rFont val="Cambria"/>
        <family val="1"/>
        <scheme val="major"/>
      </rPr>
      <t xml:space="preserve">Terminology
</t>
    </r>
    <r>
      <rPr>
        <sz val="10"/>
        <rFont val="Cambria"/>
        <family val="1"/>
        <scheme val="major"/>
      </rPr>
      <t>This Indicator* uses several terms that are critical to its effective use. Refer to the Glossary for definitions of: Critical habitat*, Cumulative disturbance*, Net expansion*, and Range plan*.
Integration of Conservation* and Indigenous Measures in Caribou Conservation Planning
Various elements of this Standard address conservation* measures at the landscape* level, as well as Indigenous Peoples* sites and values. Efforts to integrate protection* measures at the local and landscape* scale to achieve multiple objectives* within caribou ranges* are encouraged.</t>
    </r>
  </si>
  <si>
    <r>
      <t xml:space="preserve">6.4.5a </t>
    </r>
    <r>
      <rPr>
        <sz val="10"/>
        <rFont val="Cambria"/>
        <family val="1"/>
        <scheme val="major"/>
      </rPr>
      <t xml:space="preserve">A range plan* that is SARA-compliant and addresses caribou habitat* management in a manner consistent with the content, measures and objectives* identified in the Range Plan Guidance for Woodland Caribou, Boreal Population (Environment and Climate Change Canada 2016), or subsequent direction from Environment and Climate Change Canada that replaces or supplements the Guidance exists, and is being implemented. At a minimum, the content of the range plan* being implemented includes:
1.	An assessment of the status of the population in the range, supplemented by information on the status of the population in the Management Unit*;
2.	An assessment of the habitat*, including current habitat* condition, critical habitat*, and disturbance levels;
3.	Identification of important habitat* or landscape* features, including continuous tracts of undisturbed habitat*, known calving areas, and travel corridors;
4.	Habitat* management measures that will support self-sustaining caribou populations and protect critical habitat*;
5.	A demonstration of how at least 65% undisturbed habitat* in the range will be achieved or maintained over time;
1A SARA (Species at Risk Act)-compliant range plan is a caribou habitat management plan that has been confirmed by Environment and Climate Change Canada (ECCC) as meeting the requirements of section 7.4 of the Federal Recovery Strategy for the Woodland Caribou, Boreal population, in Canada.
6.	Incorporation of Indigenous Peoples’* knowledge; and
7.	Monitoring of habitat* condition.
</t>
    </r>
    <r>
      <rPr>
        <b/>
        <sz val="10"/>
        <rFont val="Cambria"/>
        <family val="1"/>
        <scheme val="major"/>
      </rPr>
      <t xml:space="preserve">INTENT BOX - APPROACH 6.4.5a Approach 6.4.5a is applicable where appropriate range plans* exist. The requirements related to range plan* content identified above are key provisions identified by ECCC (2016). It is the expectation of the direction provided by ECCC (2016) that range plans* will be prepared by government agencies. The Organization* will have responsibilities, or  shared responsibilities, for implementation of the range plan*.
The requirement to assess the status of the caribou population in the range is intended to lead to a conclusion as to whether the population is stable, increasing, decreasing, or unknown.
</t>
    </r>
    <r>
      <rPr>
        <sz val="10"/>
        <rFont val="Cambria"/>
        <family val="1"/>
        <scheme val="major"/>
      </rPr>
      <t xml:space="preserve">
Where only a portion of the Management Unit* is covered by a range plan* that meets the requirements of Approach 6.4.5a, the range plan* is being implemented for that portion of the Management Unit*, and Approach 6.4.5b or 6.4.5c is being implemented for the remainder of the Management Unit* that is within a caribou range* not covered by the range plan*.
Where a range plan* that meets the requirements of Approach 6.4.5a above does not exist, management of caribou habitat* is being implemented following Approach 6.4.5b or 6.4.5c.</t>
    </r>
  </si>
  <si>
    <r>
      <t xml:space="preserve">6.4.5b  </t>
    </r>
    <r>
      <rPr>
        <sz val="10"/>
        <rFont val="Cambria"/>
        <family val="1"/>
        <scheme val="major"/>
      </rPr>
      <t>Management of caribou habitat* is implemented following the requirements of Table
6.4.5. The following requirements are also addressed:
1.	Updated measurements of cumulative disturbance* are used, where available, provided that the methodology used in calculating cumulative disturbance* and definitions of human-induced and natural disturbance are comparable to those employed by Environment Canada (2012).
2.	Best efforts* are made to keep projected levels of cumulative disturbance* on caribou ranges* below 35% when a large natural disturbance occurs that significantly elevates the levels of cumulative disturbance*. Expert* input is used to identify how to adjust management activities* following large natural disturbances.</t>
    </r>
  </si>
  <si>
    <t>SEE NOTE FOR INTENT BOX -  APPROACH 6.4.5.b</t>
  </si>
  <si>
    <r>
      <t xml:space="preserve">6.4.5c </t>
    </r>
    <r>
      <rPr>
        <sz val="10"/>
        <rFont val="Cambria"/>
        <family val="1"/>
        <scheme val="major"/>
      </rPr>
      <t>Through an efficient collaborative process* with self-identified interested and affected stakeholders* and affected Indigenous Peoples*, a caribou conservation* approach consistent with the Range Plan Guidance for Woodland Caribou, Boreal Population (ECCC 2016) is implemented for the Management Unit*.
Informed by best available information* and peer-reviewed science, the approach fosters stewardship of caribou habitat* that supports self-sustaining caribou populations. The approach includes:
1.	An assessment of the status of population in the Management Unit*;
2.	An assessment of the current habitat* condition, critical habitat*, and disturbance levels;
3.	Identification of important habitat* or landscape* features, including continuous tracts of undisturbed habitat*, known calving areas and travel corridors;
4.	Habitat* management measures that will support self-sustaining caribou populations and protect critical habitat*;
5.	Incorporation of a habitat* disturbance threshold informed by experts* to meet
habitat* requirements for the caribou range* in which the Management Unit* exists;
6.	Respect for, and effective engagement* of, Indigenous Peoples*;
7.	Incorporation of knowledge from interested and affected stakeholders*;
8.	Evaluation of socio-economic impacts; and
9.	Monitoring of habitat* condition and population response.</t>
    </r>
  </si>
  <si>
    <r>
      <t xml:space="preserve">INTENT BOX - APPROACH 6.4.5C: </t>
    </r>
    <r>
      <rPr>
        <sz val="10"/>
        <rFont val="Cambria"/>
        <family val="1"/>
        <scheme val="major"/>
      </rPr>
      <t>In the absence of a range plan* (Approach 6.4.5a) and in recognition that the scientific basis for managing caribou habitat* continues to evolve, this Approach provides a means to implement management other than that identified by Approach 6.4.5b.</t>
    </r>
    <r>
      <rPr>
        <b/>
        <sz val="10"/>
        <rFont val="Cambria"/>
        <family val="1"/>
        <scheme val="major"/>
      </rPr>
      <t xml:space="preserve">
Engagement* and Development of Caribou Conservation Plans
</t>
    </r>
    <r>
      <rPr>
        <sz val="10"/>
        <rFont val="Cambria"/>
        <family val="1"/>
        <scheme val="major"/>
      </rPr>
      <t xml:space="preserve">This Approach requires that  engagement* be  undertaken with self-identified stakeholders* and affected Indigenous Peoples*. Efforts to engage could include contacting stakeholders* with a history of FSC involvement and/or interest in conservation* and informing them of the opportunity to participate. Stakeholders* who express an interest are “self-identified”. There is no requirement for The Organization* to engage stakeholders* who do not express an interest.
Although the efficient collaborative process* is similar to that identified in Criterion 6.5, the stakeholders* and Indigenous Peoples* involved need not be the same because the topics involved (i.e. caribou habitat* management and Conservation Areas Networks*) require different sets of knowledge and may involve different groups of stakeholders* and Indigenous Peoples*.
It is reasonable* that The Organization*, in collaboration with stakeholders* and Indigenous Peoples*, develop a process for efficient cooperation that may involve delegation of representation across groups that share common interests.
The results of the socio-economic evaluation (item 8 in the Indicator*) are intended to improve the effectiveness of protection of caribou populations and their habitats.
</t>
    </r>
    <r>
      <rPr>
        <b/>
        <sz val="10"/>
        <rFont val="Cambria"/>
        <family val="1"/>
        <scheme val="major"/>
      </rPr>
      <t xml:space="preserve">Incorporation of New Science and Information
</t>
    </r>
    <r>
      <rPr>
        <sz val="10"/>
        <rFont val="Cambria"/>
        <family val="1"/>
        <scheme val="major"/>
      </rPr>
      <t>This Approach facilitates incorporation of new science and information into the means used  to manage caribou habitat*. The Approach requires the use of best available information* and peer-reviewed science. This perspective is consistent with that identified in the Range  Plan Guidance (ECCC 2016) that requires strong scientific evidence to support managing the range below the 65% undisturbed threshold.
Although Approach 6.4.5c can be based on the use of more recent and credible information and science, the nature of its requirements regarding assessment of habitat*, habitat management measures, monitoring, etc. are consistent with those identified for Approach 6.4.5a.</t>
    </r>
  </si>
  <si>
    <t>6.6.2</t>
  </si>
  <si>
    <t>6.4.6	Training is provided to all relevant workers* in field operations and planning on the identification of species at risk*, and on appropriate measures to take when a species at risk* or sign of a species at risk* is identified during field operations.</t>
  </si>
  <si>
    <t>The Organization* shall protect or restore natural water courses, water bodies, riparian zones and their connectivity. The Organization shall avoid negative impacts on water quality and quantity and mitigate and remedy those that occur.</t>
  </si>
  <si>
    <t xml:space="preserve">6.7.1 </t>
  </si>
  <si>
    <t>6.4.7	When a species at risk* or sign of a species at risk* is identified during field operations, protection* measures consistent with the plans or precautionary approach* identified in Indicators 6.4.3 and 6.4.4 are implemented and relevant information is immediately provided to the appropriate resource management agencies.</t>
  </si>
  <si>
    <r>
      <t xml:space="preserve">INTENT BOX: </t>
    </r>
    <r>
      <rPr>
        <sz val="10"/>
        <rFont val="Cambria"/>
        <family val="1"/>
        <scheme val="major"/>
      </rPr>
      <t>This Indicator* refers to “signs” of a species at risk*. Signs can include nests, tracks, dens, or other indications that a species exists in the forest*.</t>
    </r>
  </si>
  <si>
    <t>6.7.2</t>
  </si>
  <si>
    <t>6.4.8	The Organization* demonstrates within the scope of its authority and within its sphere of influence* how it is addressing the following:
1.	Prevention of illegal hunting, trapping, and fishing of species at risk*;
2.	Collection of data on populations and habitats* of species at risk*;
3.	Management of habitat* for species at risk*; and
4.	Monitoring of habitats* and populations of species at risk*.</t>
  </si>
  <si>
    <r>
      <t xml:space="preserve">INTENT BOX: </t>
    </r>
    <r>
      <rPr>
        <sz val="10"/>
        <rFont val="Cambria"/>
        <family val="1"/>
        <scheme val="major"/>
      </rPr>
      <t>This Indicator’s* requirement that The Organization* work within the scope of its authority is intended to recognize limitations on the legal responsibilities and rights associated with various tenure* situations. Owners of private lands have more rights associated with activities such as access management, habitat* manipulation, etc. than The Organizations* that practice forestry on tenured lands, although all are subject to laws related species at risk*.</t>
    </r>
  </si>
  <si>
    <t>The Organization* shall manage the landscape* in the Management Unit* to maintain and/or restore a varying mosaic of species, sizes, ages, spatial scales and regeneration cycles appropriate for the landscape values* in that region, and for enhancing environmental and economic resilience*.</t>
  </si>
  <si>
    <t xml:space="preserve">6.8.1  </t>
  </si>
  <si>
    <t>6.5.1	For forests* managed on public lands, an efficient process is used to engage* Indigenous Peoples* whose traditional territory overlaps the Management Unit* and self-identified interested and affected stakeholders*, regarding the identification and management of designated conservation lands*.
The process includes the development of a mechanism to achieve consensus* on the identified designated conservation lands*.</t>
  </si>
  <si>
    <r>
      <t xml:space="preserve">INTENT BOX: </t>
    </r>
    <r>
      <rPr>
        <sz val="10"/>
        <rFont val="Cambria"/>
        <family val="1"/>
        <scheme val="major"/>
      </rPr>
      <t>This Indicator* requires that an engagement* process be undertaken with self-identified stakeholders*. Self-identified stakeholders* are stakeholders* with a history of FSC involvement and/or interest in conservation* and who express an interest in participating when informed of the opportunity to be involved. There is no requirement for The Organization* to engage* stakeholders* who do not express an interest.
Dealing with many individuals and/or groups with overlapping interests can lead to an unwieldy process and slow progress. It is reasonable* that The Organization*, in collaboration with the stakeholders* and affected Indigenous Peoples*, develop a process for efficient cooperation that may involve delegation of representation across groups that share common interests. Delegation requires the support of stakeholders* and affected Indigenous Peoples*.</t>
    </r>
  </si>
  <si>
    <t>6.8.2</t>
  </si>
  <si>
    <t>6.5.2	Using best available information*, an analysis is used to identify potential gaps in the completeness of the Conservation Areas Network* in the Management Unit*. Elements considered for inclusion in the gap analysis address enduring features*, representation of native ecosystems*, landscape* connectivity*, High Conservation Values* and High Conservation Value areas*.
The analysis uses inputs from the entire area of ecological influence*. The results of the gap analysis are mapped.</t>
  </si>
  <si>
    <r>
      <t xml:space="preserve">INTENT BOX: Area of Ecological Influence*
</t>
    </r>
    <r>
      <rPr>
        <sz val="10"/>
        <rFont val="Cambria"/>
        <family val="1"/>
        <scheme val="major"/>
      </rPr>
      <t>The area of ecological influence* (AEI) includes the entire area encompassed by ecological units (e.g. ecodistricts*, biogeoclimatic zones) that occur at least partly within the Management Unit*. The intent of using an area that extends beyond the Management Unit* in the gap analysis is to incorporate a broader landscape* perspective into consideration of the Conservation Areas Network*. An analysis that takes account of a broad landscape* (i.e. including the area of ecological influence*) is better suited to providing an accurate assessment of conservation* gaps. There may be circumstances in which there is little protected area* encompassed by the Management Unit*, but considerably more in the area of ecological influence*. In such a circumstance, there may be fewer gaps than would be identified if only lands encompassed by Management Unit* were used in the analysis.
In the figure below, the Management Unit* overlaps two ecological units, so the area of ecological influence* includes the total areas encompassed by both ecological units. To provide the most useful gap analysis, data from the entire area of ecological influence* should be used. However, depending on the size of the area of ecological influence*, and the availability of data formatted to facilitate efficient analysis, the level of effort required to incorporate all elements identified in the Indicator* that occur outside the Management Unit* may be unrealistic. A reasonable* starting point for the analysis would consider information on the size and location of protected areas* from outside the Management Unit*.</t>
    </r>
  </si>
  <si>
    <t>The Organization* shall not convert natural forest* to plantations*, nor natural forests or plantations on sites directly converted from natural forest to non-forest land use, except when the conversion:
a) affects a very limited portion of the area of the Management Unit*, and
b) will produce clear, substantial, additional, secure long-term conservation benefits in the Management Unit, and
c) does not damage or threaten High Conservation Values*, nor any sites or resources necessary to maintain or enhance those High Conservation Values.</t>
  </si>
  <si>
    <t>6.9.1</t>
  </si>
  <si>
    <t>6.5.3	A peer review* of the gap analysis is completed by one or more independent experts*.</t>
  </si>
  <si>
    <t>6.9.2</t>
  </si>
  <si>
    <t>6.5.4	For forests* managed on public land, the gap analysis and peer review* are made
publicly available*, including in electronic format.</t>
  </si>
  <si>
    <t>Management Units* containing plantations* that were established on areas converted from natural forest* after November 1994 shall not qualify for certification, except where:
a) clear and sufficient evidence is provided that The Organization* was not directly or
indirectly responsible for the conversion, or
b) the conversion affected a very limited portion of the area of the Management Unit and is producing clear, substantial, additional, secure long term conservation benefits in the Management Unit.</t>
  </si>
  <si>
    <t xml:space="preserve">6.10.1 </t>
  </si>
  <si>
    <t>6.5.5	Areas that address Conservation Areas Network* gaps are identified as designated conservation lands* or secondary conservation lands*.</t>
  </si>
  <si>
    <r>
      <t>INTENT BOX:</t>
    </r>
    <r>
      <rPr>
        <sz val="10"/>
        <rFont val="Cambria"/>
        <family val="1"/>
        <scheme val="major"/>
      </rPr>
      <t xml:space="preserve"> As noted previously, designated conservation lands* may occur on both private and public forests, whereas secondary conservation lands* may occur only on private forests.</t>
    </r>
  </si>
  <si>
    <t>6.10.2</t>
  </si>
  <si>
    <t>6.5.6	Designated conservation lands* and secondary conservation lands* are of sufficient size to ensure the values they are intended to address are effectively protected based on a precautionary approach*.</t>
  </si>
  <si>
    <r>
      <rPr>
        <b/>
        <sz val="12"/>
        <rFont val="Cambria"/>
        <family val="1"/>
        <scheme val="major"/>
      </rPr>
      <t>Principle 7: Management Planning</t>
    </r>
    <r>
      <rPr>
        <b/>
        <sz val="10"/>
        <rFont val="Cambria"/>
        <family val="1"/>
        <scheme val="major"/>
      </rPr>
      <t xml:space="preserve">
The Organization* shall have a management plan* consistent with its policies and objectives* and proportionate to scale, intensity and risks* of its management activities. The management plan shall be implemented and kept up to date based on monitoring information in order to promote adaptive management*. The associated planning and procedural documentation shall be sufficient to guide staff, inform affected stakeholders* and interested stakeholders* and to justify management decisions.</t>
    </r>
  </si>
  <si>
    <t>The Organization* shall, proportionate to scale, intensity and risk* of its management activities, set policies (visions and values) and objectives* for management, which are environmentally sound, socially beneficial and economically viable. Summaries of these policies and objectives shall be incorporated into the management plan*, and publicized.</t>
  </si>
  <si>
    <t>6.5.7	The Conservation Areas Network* comprises a minimum of 10% of the area of the Management Unit*. The extent of the Conservation Areas Network* on the Management Unit* is identified by considering:
1.	Relative extent of the Conservation Areas Network* in the area of ecological influence*;
2.	Contribution of the Conservation Areas Network* to the attainment of regional provincial, national and international (e.g. Aichi biodiversity targets) conservation* and protected area* targets;
3.	Best available scientific information and research regarding appropriate
conservation* targets;
4.	Previous contributions of The Organization* to Conservation Areas Network* on lands that were formerly within the Management Unit*; and
5.	Socio-economic considerations (e.g. implications for wood availability and harvest levels).
Evidence is provided to validate any claim of the existence of protected areas* that were formerly within the Management Unit*.</t>
  </si>
  <si>
    <t xml:space="preserve">7.1.1 </t>
  </si>
  <si>
    <r>
      <t xml:space="preserve">INTENT BOX: </t>
    </r>
    <r>
      <rPr>
        <sz val="10"/>
        <rFont val="Cambria"/>
        <family val="1"/>
        <scheme val="major"/>
      </rPr>
      <t>As described earlier, on public forests, the Conservation Areas Network* is the sum of protected areas* and designated conservation lands*, whereas on private forests, it also includes secondary conservation lands*. This Indicator* requires that the Conservation Areas Network* must comprise a minimum of 10% of the area of the Management Unit*. However, 10% should not be also interpreted as a maximum or desirable level in all circumstances. There may be instances in which a more extensive Conservation Areas Network* is warranted based on the factors considered in the gap analysis (Indicator 6.5.2), and the distribution of protected areas* and other ecologically and culturally important lands within the area of ecological influence*. Provided that at least the 10% threshold is reached, the overall size should reflect a balance of the points listed in this Indicator*.</t>
    </r>
  </si>
  <si>
    <t>6.5.8	For forests* managed on public land, consensus* is achieved on the identification of designated conservation lands* through implementation of the process identified in Indicator 6.5.1.</t>
  </si>
  <si>
    <t>The Organization* shall have and implement a management plan* for the Management Unit* which is fully consistent with the policies and objectives* as established according to Criterion 7.1. The management plan shall describe the natural resources that exist in the Management Unit and explain how the plan will meet the FSC certification requirements. The management plan shall cover forest management planning and social management planning proportionate to scale, intensity and risk* of the planned activities.</t>
  </si>
  <si>
    <r>
      <t xml:space="preserve">INTENT BOX: </t>
    </r>
    <r>
      <rPr>
        <sz val="10"/>
        <rFont val="Cambria"/>
        <family val="1"/>
        <scheme val="major"/>
      </rPr>
      <t>Indicator 6.5.8 builds upon the process identified in Indicator 6.5.1. Indicator 6.5.1 requires engagement* with Indigenous Peoples* and stakeholders* to build a process to achieve consensus*. It is expected that the process developed to achieve consensus* includes the participation of The Organization*, and that the interests of The Organization* be among those considered in the achievement of consensus*.
Consensus* should be the result of a process seeking to take into account the views of The Organization*, Indigenous Peoples*, and stakeholders*, and to reconcile any conflicting arguments. It need not imply unanimity.</t>
    </r>
  </si>
  <si>
    <t>7.2.1</t>
  </si>
  <si>
    <t>6.5.9	Forest operations including harvesting, silviculture*, and road* building, are not undertaken by The Organization* within designated conservation lands* except when confirmed by independent expert* opinion as appropriate to achieve objectives* associated with restoration* or maintenance of natural conditions*.</t>
  </si>
  <si>
    <r>
      <t xml:space="preserve">INTENT BOX: </t>
    </r>
    <r>
      <rPr>
        <sz val="10"/>
        <rFont val="Cambria"/>
        <family val="1"/>
        <scheme val="major"/>
      </rPr>
      <t>Most organizations operating on public land can only control management activities* within their allocated rights as tenure* holders, and so this Indicator* refers specifically to “Forest operations…undertaken by The Organization*”, recognizing that other industrial operations may have overlapping tenure* rights. Indicator 6.5.11 addresses obligations of The Organization* related to its sphere of influence*.
In rare cases, road* building may be necessary to conduct management operations in areas beyond designated conservation lands*. Such road* building and maintenance within a designated conservation land* should only be undertaken when use or creation of existing or alternate access would be extremely difficult and result in more ecological damage than alternatives.</t>
    </r>
  </si>
  <si>
    <t>6.5.10	For forests* managed on private land, forest operations are undertaken on secondary conservation lands* only when they maintain the ecological and cultural qualities that are the basis of the lands’ designation.</t>
  </si>
  <si>
    <t>The management plan* shall include verifiable targets by which progress towards each of the prescribed management objectives* can be assessed.</t>
  </si>
  <si>
    <t>6.5.11	For forests* managed on public land, The Organization* works within its sphere of influence* to achieve the following:
1.	Move designated conservation lands* to full legal* regulated status;
2.	Recognition of designated conservation lands* in management plans* and other relevant documents; and
3.	Avoid harvesting, road* building and other operations proposed by other tenure* holders that are not consistent with conservation* objectives* of designated conservation lands*.
Free, Prior and Informed Consent* is obtained prior to efforts to work within The
Organization’s* sphere of influence* to achieve regulated status for designated conservation lands* that overlap Indigenous Peoples’* traditional territories (per Criterion 3.2).</t>
  </si>
  <si>
    <r>
      <rPr>
        <b/>
        <sz val="10"/>
        <rFont val="Cambria"/>
        <family val="1"/>
        <scheme val="major"/>
      </rPr>
      <t>INTENT BOX:</t>
    </r>
    <r>
      <rPr>
        <sz val="10"/>
        <rFont val="Cambria"/>
        <family val="1"/>
        <scheme val="major"/>
      </rPr>
      <t xml:space="preserve"> </t>
    </r>
    <r>
      <rPr>
        <b/>
        <sz val="10"/>
        <rFont val="Cambria"/>
        <family val="1"/>
        <scheme val="major"/>
      </rPr>
      <t>Sphere of Influence* and FPIC*</t>
    </r>
    <r>
      <rPr>
        <sz val="10"/>
        <rFont val="Cambria"/>
        <family val="1"/>
        <scheme val="major"/>
      </rPr>
      <t xml:space="preserve">
This Indicator* recognizes that Free, Prior, and Informed Consent* of Indigenous Peoples* is necessary before attempts should be made to move designated conservation lands* on traditional territories to legally protected status. The Organization* is expected to inquire with Indigenous Peoples* regarding their interest in seeking legal* protection for lands in their traditional territories. Where FPIC* is not obtained, the lands are expected to remain as designated conservation lands*, but efforts on the part of The Organization* to obtain legally protected status do not proceed. Requirements 2 and 3 in the above Indicator* are to be addressed regardless of the attainment of FPIC*, as these requirements do not relate to the attainment of legally protected status.
</t>
    </r>
    <r>
      <rPr>
        <b/>
        <sz val="10"/>
        <rFont val="Cambria"/>
        <family val="1"/>
        <scheme val="major"/>
      </rPr>
      <t xml:space="preserve">After Designated Conservation Lands* have been moved to legislated status
</t>
    </r>
    <r>
      <rPr>
        <sz val="10"/>
        <rFont val="Cambria"/>
        <family val="1"/>
        <scheme val="major"/>
      </rPr>
      <t>When an area of designated conservation lands* is moved to regulated protected status through collaborative efforts with the regional, provincial or federal government, new designated conservation lands* need not be identified to replace the ones that have been granted regulated status, although the objectives* associated with achieving the total area of the conservation areas network*, as identified in Indicator 6.5.7, would remain in place. The success of moving designated conservation lands* to regulated status should be noted by the auditors along with the gap that it addressed so that in future gap analyses, assessments and audits, The Organization* will not need to ‘replace’ the formally protected designated conservation lands* with new ones.</t>
    </r>
  </si>
  <si>
    <t>6.5.12	The completed gap analysis is reviewed at least every five years, and updated if necessary, based on availability of new information or advances in gap analysis methodology.
If substantial changes to the gap analysis occur as a result of the update, a peer review* is undertaken.</t>
  </si>
  <si>
    <r>
      <t xml:space="preserve">INTENT BOX: </t>
    </r>
    <r>
      <rPr>
        <sz val="10"/>
        <rFont val="Cambria"/>
        <family val="1"/>
        <scheme val="major"/>
      </rPr>
      <t>This Indicator* requires that the gap analysis be reviewed at least every five years. This does not necessarily mean that the gap analysis will need to be redone at that interval. As the Indicator* requires, the analysis will only need to be redone or updated if relevant new information or an improved methodology becomes available.
For example, new information that may necessitate updating the gap analysis could include the creation of new protected areas* that address some of the previously-identified gaps, or an improved landscape* classification system that provides an improved basis for identifying gaps. The bar for deciding whether there is a sufficient basis for proceeding with an update should be neither too high nor too low. The expectation is that updates only are considered if it is likely that the new analysis will identify meaningfully different gaps from those identified in the previous analysis.</t>
    </r>
  </si>
  <si>
    <t>The Organization shall update and revise periodically the management planning and procedural documentation to incorporate the results of monitoring and evaluation, stakeholder engagement* or new scientific and technical information, as well as to respond to changing environmental, social and economic circumstances.</t>
  </si>
  <si>
    <t>6.6.1	For all harvest areas* including those on which salvage operations following natural disturbances are to be undertaken, best available information* is used to identify targets for the post-harvest forest composition for:
1.	Density and spatial distribution of residual (live and dead) trees and patches within
harvest areas*;
2.	Size distribution of live and dead trees;
3.	Size distribution of patches;
4.	Residual species composition; and
5.	Management of coarse woody debris.
Targets are appropriate for the silvicultural systems* (e.g. clear-cut, selection, shelterwood) in use.
Targets are set taking concerns for worker* safety into account.</t>
  </si>
  <si>
    <r>
      <t>INTENT BOX:</t>
    </r>
    <r>
      <rPr>
        <sz val="10"/>
        <rFont val="Cambria"/>
        <family val="1"/>
        <scheme val="major"/>
      </rPr>
      <t xml:space="preserve"> In some circumstances, it may not be possible or practical to set quantitative targets. For example, it may be too difficult to measure coarse woody debris, and there may be uncertainty about appropriate amounts to maintain. Nonetheless, it is known that woody debris plays an important ecological role, and so targets may include the way management practices will address maintenance on the site, such as minimizing the crushing of large downed logs, leaving of unmerchantable* portions of logs at the stump, etc. In other cases, practical considerations may constrain the ability of The Organization* to set targets; for example, where deciduous trees are harvested in the winter it may not be possible to set specific targets for retention of dead trees. Assessment of conformance with this Indicator* should take considerations such as these into account.</t>
    </r>
  </si>
  <si>
    <t>7.4.2</t>
  </si>
  <si>
    <t>6.6.2	Management activities* are implemented to achieve the targets identified in Indicator 6.6.1.</t>
  </si>
  <si>
    <t>The Organization* shall make publicly available* a summary of the management plan* free of charge. Excluding confidential information, other relevant components of the management plan shall be made available to affected stakeholders* on request, and at cost of reproduction and handling.</t>
  </si>
  <si>
    <t>7.5.1</t>
  </si>
  <si>
    <t xml:space="preserve">
6.6.3	Management activities* maintain regionally uncommon stand*- and site-scale ecological elements and important habitat features*, including:
1.	Ancient forest* patches;
2.	Rare sites and plant communities as defined by ecological classification systems;
3.	Vernal pools;
4.	Small wetlands*;
5.	Den sites;
6.	Nest sites for birds of prey;
7.	Ungulate calving sites/areas;
8.	Spawning sites for fish;
9.	Important bird migration sites;
10.	Super-canopy trees*;
11.	Wallows; and
12.	Mineral licks.</t>
  </si>
  <si>
    <r>
      <t xml:space="preserve">INTENT BOX: </t>
    </r>
    <r>
      <rPr>
        <sz val="10"/>
        <rFont val="Cambria"/>
        <family val="1"/>
        <scheme val="major"/>
      </rPr>
      <t>Best available information* should be used to identify stand*- and site-scale environmental values* as required in Indicator 6.1.2. Although some habitat features* may not be identified before the start of operations, it is still necessary to address the requirements of this Indicator* to maintain those values. Management activities* can maintain these values by, for example, ensuring that operational staff have adequate tools and training to recognize the values and implement appropriate protective measures. However, it is recognized that the season during which the operation takes place can make it difficult or impossible to identify some values (e.g. it would likely not be possible to identify den sites, very small wetlands* or wallows during winter operations).</t>
    </r>
  </si>
  <si>
    <t>7.5.2</t>
  </si>
  <si>
    <t>6.6.4	Best efforts* are made to maintain habitat features* and increase the quality and quantity of habitat features*, including those identified in Indicator 6.6.3, that have suffered long-term* degradation due to forest management activities*.</t>
  </si>
  <si>
    <r>
      <t>INTENT BOX:</t>
    </r>
    <r>
      <rPr>
        <sz val="10"/>
        <rFont val="Cambria"/>
        <family val="1"/>
        <scheme val="major"/>
      </rPr>
      <t xml:space="preserve"> In the context of this Indicator*, degradation does not simply mean a decline in short-term abundance, but is a more serious condition in which the state of a habitat feature* does not provide the ecological value it normally does in the forest*. It would be difficult or impractical to attempt to improve the quality or quantity of some habitat features*, such as wallows, for example, that may have declined. It is possible, however, to enhance or restore* others, such as spawning beds for fish that have been affected by erosion caused by forest management activities*, for example. Implementation and auditing of this Indicator* will require good judgement, focusing on practical efforts that are likely to produce tangible results.</t>
    </r>
  </si>
  <si>
    <t>The Organization* shall, proportionate to scale, intensity and risk* of management activities, proactively and transparently engage affected stakeholders* in its management planning and monitoring processes, and shall engage interested stakeholders* on request.</t>
  </si>
  <si>
    <t>7.6.1</t>
  </si>
  <si>
    <t>6.6.5	The Organization* works within the scope of its authority and within its sphere of influence* to implement sustainable management related to hunting, fishing, and trapping, and collecting activities for which there are known concerns.</t>
  </si>
  <si>
    <r>
      <t xml:space="preserve">INTENT BOX: </t>
    </r>
    <r>
      <rPr>
        <sz val="10"/>
        <rFont val="Cambria"/>
        <family val="1"/>
        <scheme val="major"/>
      </rPr>
      <t>This Indicator* is similar to Indicator 6.4.7 in the manner in which it requires The Organization* to work within the scope of their authority and within their sphere of influence*. Refer to the Intent Box for that Indicator* for discussion on these topics.</t>
    </r>
  </si>
  <si>
    <t>7.6.2</t>
  </si>
  <si>
    <t>6.7.1	Best management practices* are in place that identify measures to protect water bodies*, riparian zones*, and water quality. At a minimum, the measures address the following:
1.	Buffer widths sufficient to protect water quality, aquatic and emergent vegetation and habitat* for fish, invertebrates, other aquatic species, and terrestrial species;
2.	Machine-free zones that are not entered except where required for construction of crossings or other approved infrastructure* or restoration* of riparian functions or water bodies*;
3.	Restriction of in-stream activities to avoid sensitive fisheries seasons;
4.	Prevention of negative changes in water quantity and quality including through maintaining stream shading sufficient to protect against deleterious changes in stream temperature;
5.	Minimizing disruption of natural drainage patterns, including when locating and constructing roads*, landings and skidways;
6.	Prevention of sedimentation of water bodies*; and
7.	Protection* of intermittent streams* and ephemeral streams*.</t>
  </si>
  <si>
    <r>
      <t xml:space="preserve">INTENT BOX: </t>
    </r>
    <r>
      <rPr>
        <sz val="10"/>
        <rFont val="Cambria"/>
        <family val="1"/>
        <scheme val="major"/>
      </rPr>
      <t>Intermittent* and ephemeral streams* can be important aquatic features, providing habitat* and hydrologic function. This Indicator* requires that these streams be protected during forest management activities*. In many circumstances, it is not reasonable* to expect that intermittent* and ephemeral streams* will be mapped as they are not apparent at all times of the year and are frequently hidden by forest canopy. Nonetheless, protection* of these water bodies* is possible and could be demonstrated through the provision of training and instructions to workers* so that appropriate steps can be taken when streams are encountered during operations.
Indicators* in Principle 10 address the need to protect water bodies* from chemicals and
fertilizers*.</t>
    </r>
  </si>
  <si>
    <r>
      <rPr>
        <b/>
        <sz val="12"/>
        <rFont val="Cambria"/>
        <family val="1"/>
        <scheme val="major"/>
      </rPr>
      <t>Principle 8: Monitoring and Assessment</t>
    </r>
    <r>
      <rPr>
        <b/>
        <sz val="10"/>
        <rFont val="Cambria"/>
        <family val="1"/>
        <scheme val="major"/>
      </rPr>
      <t xml:space="preserve">
The Organization* shall demonstrate that, progress towards achieving the management objectives*, the impacts of management activities and the condition of the Management Unit*, are monitored and evaluated proportionate to the scale, intensity and risk* of management activities, in order to implement adaptive management*.</t>
    </r>
  </si>
  <si>
    <t>The Organization* shall monitor the implementation of its management plan*, including its policies and objectives*, its progress with the activities planned, and the achievement of its verifiable targets.</t>
  </si>
  <si>
    <t xml:space="preserve">8.1.1 </t>
  </si>
  <si>
    <t>6.7.2	The best management practices* identified in Indicator 6.7.1 are being implemented.</t>
  </si>
  <si>
    <t>6.7.3	Restoration* activities are implemented for watercourses, water bodies*, riparian zones*
and their connectivity*, water quantity and water quality:
1.	Where protection* measures implemented by The Organization* fail to protect
environmental values* from impacts of forest management activities*, and/or
2.	When damage has been caused to these environmental values* by past activities of
The Organization* or previous forest managers.</t>
  </si>
  <si>
    <r>
      <t xml:space="preserve">INTENT BOX: </t>
    </r>
    <r>
      <rPr>
        <sz val="10"/>
        <rFont val="Cambria"/>
        <family val="1"/>
        <scheme val="major"/>
      </rPr>
      <t>The Organization* is encouraged to identify appropriate benchmarks for defining when restoration* activities are necessary. These benchmarks could address the gravity of existing or likely environmental degradation, impacts on affected stakeholders*, impacts on forest operations, safety of all users and cost.
Instances in which previous measures to protect water quality or aquatic systems are not up to contemporary standards, but are effective nonetheless, the most prudent course of
management action may be to leave the existing measures, such as box culverts, in place. In some instances, attempts to fix antiquated measures may result in more damage than simply The Organization* is encouraged to identify appropriate benchmarks for defining when restoration* activities are necessary. These benchmarks could address the gravity of existing or likely environmental degradation, impacts on affected stakeholders*, impacts on forest operations, safety of all users and cost.
Instances in which previous measures to protect water quality or aquatic systems are not up to contemporary standards, but are effective nonetheless, the most prudent course of
management action may be to leave the existing measures, such as box culverts, in place. In some instances, attempts to fix antiquated measures may result in more damage than simply leaving the measure in place. The Organization* is expected to use best judgement in these circumstances and be able to validate their course of action based on experience and/or best management practices*.</t>
    </r>
  </si>
  <si>
    <t>6.7.4	Where management activities* that are not within its direct control have the potential to significantly affect water bodies* and/or riparian zones*, The Organization* works within its sphere of influence* to attempt to prevent degradation, implement protective measures and remedy instances in which past measures are no longer effective.</t>
  </si>
  <si>
    <t>The Organization* shall monitor and evaluate the environmental and social impacts of the activities carried out in the Management Unit*, and changes in its environmental condition.</t>
  </si>
  <si>
    <t xml:space="preserve">8.2.1 </t>
  </si>
  <si>
    <t>6.7.5	Best management practices* are in place that identify measures to control changes in flow in watersheds* with significant downstream values resulting from management activities*. Appropriate to the scale, intensity and risk* of operations the measures include:
1.	Employing analytical approaches to identify and avoid hydrological impacts associated with decreased or increased flows caused by forest management activities*;
2.	Management of cutblock* and harvest area* sizes, elevation and aspect;
3.	Avoiding subsurface and surface drainage interception and/or diversion by roads* and trails;
4.	Planning and implementing harvesting to minimize road* density; and
5.	Prompt road* reclamation and reforestation of logged sites.</t>
  </si>
  <si>
    <r>
      <t xml:space="preserve">INTENT BOX: </t>
    </r>
    <r>
      <rPr>
        <sz val="10"/>
        <rFont val="Cambria"/>
        <family val="1"/>
        <scheme val="major"/>
      </rPr>
      <t>Potential impacts of forestry on peak flow are greatest in areas with moderate to steep topography. In Canada, such areas occur primarily in British Columbia and western Alberta, but occur in other parts of the country too. The need to address this Indicator* is based on scale, intensity and risk*, so consideration of topography will influence the extent to which The Organization* is expected to implement the requirements of this Indicator*.
This Indicator* requires that analytical approaches be used to identify and avoid hydrological impacts associated with increased flows, but does not specify which approaches are to be used as regional differences in regulatory, environment, topography and downstream values may play a role in deciding which approaches are most appropriate.</t>
    </r>
  </si>
  <si>
    <t>8.2.2</t>
  </si>
  <si>
    <t>6.7.6	The best management practices* identified in Indicator 6.7.5 are being effectively implemented.</t>
  </si>
  <si>
    <t>The Organization* shall analyze the results of monitoring and evaluation and feed the outcomes of this analysis back into the planning process.</t>
  </si>
  <si>
    <t>6.8.1	Based on the analyses undertaken for Indicators 6.1.3 and 6.1.4, targets are identified for the distribution of forest types* and age classes of forest types* that are intended to maintain, restore*, or enhance the condition of the forest* appropriate to the regional context.
Targets may take anticipated impacts of climate change into account provided they are based on best available information*.
Target age-class* distributions represent the full range of natural forest* ages such that
old forest* classes are incorporated into the targets.</t>
  </si>
  <si>
    <r>
      <t xml:space="preserve">INTENT BOX: </t>
    </r>
    <r>
      <rPr>
        <sz val="10"/>
        <rFont val="Cambria"/>
        <family val="1"/>
        <scheme val="major"/>
      </rPr>
      <t>The Organization* should identify targets that require them to make diligent efforts to achieve progressive outcomes related to forest structure and composition that take the regional context into account. In regions with a long history of settlement and land conversion, where the forest* has been significantly altered from a pre-industrial condition*, an appropriate target may include the maintenance of natural forests*. In forests* that have not been significantly altered, appropriate targets may take into account opportunities to return the forest* to a more natural condition. Such targets may be based on the use of the interquartile range* where a RONV* analysis has been used in Indicator 6.1.4.
As identified in the Intent Box for Indicator 6.1.4, there may be circumstances in which it is appropriate to use a blended approach of range of natural variation* and pre-industrial condition* to set targets for the future forest condition. In these circumstances The Organization* is expected to implement the requirements of this Indicator* for those portions of the forest* that are most well-suited for each approach</t>
    </r>
    <r>
      <rPr>
        <b/>
        <sz val="10"/>
        <rFont val="Cambria"/>
        <family val="1"/>
        <scheme val="major"/>
      </rPr>
      <t>.</t>
    </r>
  </si>
  <si>
    <t>6.8.2	Measures are being implemented to achieve the targets for distributions of forest types*
and age classes of forest types* identified in Indicator 6.8.1.</t>
  </si>
  <si>
    <t>The Organization* shall make publicly available* a summary of the results of monitoring free of charge, excluding confidential information.</t>
  </si>
  <si>
    <t>6.8.3	Based on the analyses undertaken for Indicators 6.1.3 and 6.1.4, targets are identified for the size distribution of forest patches to maintain, restore*, or enhance the condition of the forest* as appropriate to the regional context.
The targets also take into account the needs of species at risk* that require large areas of contiguous habitat*.</t>
  </si>
  <si>
    <r>
      <t xml:space="preserve">INTENT BOX: </t>
    </r>
    <r>
      <rPr>
        <sz val="10"/>
        <rFont val="Cambria"/>
        <family val="1"/>
        <scheme val="major"/>
      </rPr>
      <t>As for Indicator 6.8.1, The Organization* should identify targets that require them to make diligent efforts to achieve progressive outcomes related to forest structure and composition, and take the regional context into account. Considerations should include the extent to which the size distribution of forest patches of the present forest* differs from pre-industrial conditions*. Pre-industrial* and natural conditions* may not be appropriate targets given that large disturbances may not be socially acceptable.</t>
    </r>
  </si>
  <si>
    <t>6.8.4 Measures are being implemented to achieve the targets for forest patch sizes, identified in Indicator 6.8.3.
These include:
1.	Maintain contiguous blocks of forest* that are of natural-disturbance origin;
2.	Aggregate existing and planned disturbances as a means of creating and maintaining large contiguous blocks; and
3.	Minimize the extent of roads* and other linear disturbances in the contiguous blocks, including through removal and reclamation.</t>
  </si>
  <si>
    <t>8.4.2</t>
  </si>
  <si>
    <r>
      <t xml:space="preserve">INTENT BOX: This Indicator* involves efforts to maintain contiguous blocks of forest* that are of natural disturbance origin, while implementing measures to achieve the targets identified in Indicator
6.8.3. </t>
    </r>
    <r>
      <rPr>
        <sz val="10"/>
        <rFont val="Cambria"/>
        <family val="1"/>
        <scheme val="major"/>
      </rPr>
      <t>This requirement is not intended to be additive to those expressed in other Indicators* that may also deal with large blocks of forest*, such as Indicator 6.4.5 (caribou), or the requirements of HCV* Categories 2 and 3 (addressed in Principle 9) that address landscape*- level ecosystems* and large remnant ecosystem* patches. In other words, if the maintenance of contiguous areas of forest* of natural-disturbance origin is addressed elsewhere, additional efforts should not be required to address the requirements of this Indicator*.
The Indicator’s* requirement for maintenance of contiguous blocks of forest* that are of natural-disturbance origin should take forest type* and management history into account.
Some forest* areas may have a long history of management involving frequent stand* entries and are generally not susceptible to large natural disturbances. In such cases, there should be moderated expectations of the extent to which this requirement can be addressed in forests* with a long history of management and limited natural disturbance.</t>
    </r>
  </si>
  <si>
    <t>6.8.5	In a manner consistent with the ecology of the ecoregion* and forest types* being managed, management activities* show consideration for maintenance and restoration* of connectivity* in the forest landscape*.
Connectivity* planning considers the natural mosaic of forest types* and disturbance patterns, as well as managing roads*, linear disturbances, culverts and other crossings of wetlands* and water bodies*, and other barriers that affect connectivity*.</t>
  </si>
  <si>
    <t xml:space="preserve">The Organization* shall have and implement a tracking and tracing system proportionate to scale, intensity and risk* of its management activities, for demonstrating the source and volume in proportion to projected output for each year, of all products from the Management Unit* that are marketed as FSC certified. </t>
  </si>
  <si>
    <t>8.5.1</t>
  </si>
  <si>
    <t xml:space="preserve">
6.8.6	Appropriate to the scale, intensity and risk* of operations, access management is being implemented for roads* developed for forest management that:
1.	Addresses use management strategies (including deactivation* and/or abandonment* and maintenance) for all grades of road* under the management of The Organization* or in collaboration with other authorities;
2.	Considers intactness in areas with sensitive biological values and where remoteness is a key tourism value;
3.	Implements access development, use, and road* reclamation in contiguous blocks as identified in Indicator 6.8.4, while considering the needs of species at risk* and access-sensitive species;
4.	Identifies and attempts to maintain a fair and equitable balance between the ecological value of intactness and social and economic values associated with maintenance of access; and
5.	Is consistent with or exceeds requirements of approved government/land
management plans*.
Where access and/or other linear disturbances are being constructed or used by other tenure* holders or other land users, The Organization* works within its sphere of influence* to address the components of this Indicator* and encourage others to address the components of the Indicator*.</t>
  </si>
  <si>
    <r>
      <t xml:space="preserve">INTENT BOX: </t>
    </r>
    <r>
      <rPr>
        <sz val="10"/>
        <rFont val="Cambria"/>
        <family val="1"/>
        <scheme val="major"/>
      </rPr>
      <t>This Indicator* requires use management strategies to address deactivation* and/or abandonment and maintenance for all grades of roads*. There may be circumstances in which neither deactivation* nor abandonment* is appropriate, such as when a road* has customary or legal* use by a community or is required by other resources users. In such cases, it would be reasonable* that the management plan* indicates the rationale and plans for ongoing use.
This Indicator* refers to road* reclamation in contiguous blocks, linking the requirements of this Indicator* to those of Indicators 6.8.3 and 6.8.4. Reclamation can be either passive, through restriction of access, including removal of water crossings, or active, through practices such as planting or otherwise facilitating regeneration on road* surfaces. Decisions regarding appropriate practices used should take into consideration the likely success of the practices in returning roads* to forested conditions as promptly as is practical.
Refer to Indicator 6.5.9 for consideration of road* building in designated conservation lands*.</t>
    </r>
  </si>
  <si>
    <t>8.5.2</t>
  </si>
  <si>
    <t>6.8.7	The Organization* works within its sphere of influence*, with managers, agencies and Indigenous Peoples* responsible for managing lands adjacent to the forest* to coordinate approaches to landscape*-level management, including:
1.	Management to facilitate landscape*-scale* connectivity*;
2.	Management to minimize cumulative disturbances*; and
3.	Maintenance and/or restoration* of large contiguous areas.</t>
  </si>
  <si>
    <t>The Organization* shall not convert natural forest* to plantations*, nor natural forests* or plantations* on sites directly converted from natural forest* to non-forest land use, except when the conversion:
a.	Affects a very limited portion* of the area of the Management Unit*, and
b.	Will produce clear, substantial, additional, secure long-term*conservation* benefits in the Management Unit*, and
c.	Does not damage or threaten High Conservation Values*, nor any sites or resources necessary to maintain or enhance those High Conservation Values*. (C6.10 P&amp;C V4 and Motion 2014#7)</t>
  </si>
  <si>
    <r>
      <rPr>
        <b/>
        <sz val="10"/>
        <rFont val="Cambria"/>
        <family val="1"/>
        <scheme val="major"/>
      </rPr>
      <t>INTENT BOX:</t>
    </r>
    <r>
      <rPr>
        <sz val="10"/>
        <rFont val="Cambria"/>
        <family val="1"/>
        <scheme val="major"/>
      </rPr>
      <t xml:space="preserve"> Refer to the Glossary to understand how the word plantation* is used in this Standard.
This Criterion* applies to current and future or planned conversion. Past conversion is covered in Criterion 6.10.
If the plantation* site was a natural forest* immediately prior to being converted to a plantation*, then it may not be converted to non-forest uses. However, if the plantation* site was non-forest immediately prior to being converted to a plantation*, then it may be converted back to non-forest uses.
The construction of forest roads*, other essential infrastructure* for forest management activities and essential public utilities, such as powerlines, pipelines and railways, are not considered to be conversion processes.
In this Criterion*, forest* is also meant to be natural forest*, such as a wooded ecosystem* or savannah, for example. As such, non-forest uses or non-forest land uses are not constrained by the meaning of forest* as simply a “tract of land dominated by trees.”</t>
    </r>
  </si>
  <si>
    <t>6.9.1	 The Organization* shall neither convert natural forest* to plantations*, nor convert natural forests* to non-forest land use, nor convert plantations* on sites directly converted from natural forest* to non-forest land use, except when the conversion affects a very limited portion* of the Management Unit*. Where conversion is undertaken by The Organization*, the conversion:
1.	Will produce clear, substantial, additional, secure, long-term* conservation* benefits in the Management Unit*; and
2.	Does not damage or threaten High Conservation Values*, or any sites or resources necessary to maintain or enhance those High Conservation Values*.</t>
  </si>
  <si>
    <t>6.10.1	Based on best available information*, accurate data related to prior land use and forest type* present before and after conversion is compiled on all conversions from natural forest* since 1994.</t>
  </si>
  <si>
    <r>
      <rPr>
        <b/>
        <sz val="12"/>
        <rFont val="Cambria"/>
        <family val="1"/>
        <scheme val="major"/>
      </rPr>
      <t>Principle 9: High Conservation Values</t>
    </r>
    <r>
      <rPr>
        <b/>
        <sz val="10"/>
        <rFont val="Cambria"/>
        <family val="1"/>
        <scheme val="major"/>
      </rPr>
      <t xml:space="preserve">
The Organization* shall maintain and/or enhance the High Conservation Values* in the Management Unit* through applying the precautionary approach*.</t>
    </r>
  </si>
  <si>
    <t>The Organization*, through engagement* with affected stakeholders*, interested stakeholders* and other means and sources, shall assess and record the presence and status of the following High Conservation Values* in the Management Unit*, proportionate to the scale, intensity and risk* of impacts of management activities, and likelihood of the occurrence of the High Conservation Values:
HCV 1 - Species diversity. Concentrations of biological diversity* including endemic species, and rare, threatened or endangered* species, that are significant at global, regional or national levels.
HCV 2 - Landscape-level ecosystems and mosaics. Intact forest landscapes and large landscape-level ecosystems* and ecosystem mosaics that are significant at global, regional or national levels, and that contain viable populations of the great majority of the naturally occurring species in natural patterns of distribution and abundance.
HCV 3 - Ecosystems and habitats. Rare, threatened, or endangered ecosystems, habitats* or refugia*.
HCV 4 - Critical ecosystem services. Basic ecosystem services* in critical situations, including protection of water catchments and control of erosion of vulnerable soils and slopes.
HCV 5 - Community needs. Sites and resources fundamental for satisfying the basic necessities of local communities* or Indigenous Peoples* (for livelihoods, health, nutrition, water, etc.), identified through engagement with these communities or Indigenous Peoples.
HCV 6 - Cultural values. Sites, resources, habitats and landscapes* of global or national cultural, archaeological or historical significance, and/or of critical cultural, ecological, economic or religious/sacred importance for the traditional cultures of local communities or Indigenous Peoples, identified through engagement with these local communities or Indigenous Peoples.</t>
  </si>
  <si>
    <t xml:space="preserve">9.1.1 </t>
  </si>
  <si>
    <t>6.10.2	Areas converted from natural forest* to plantation* since November 1994 are not certified, except where:
1.	The Organization* provides clear and sufficient evidence that it was not directly or indirectly responsible for the conversion; or
2.	The conversion is producing clear, substantial, additional, secure, long-term* conservation* benefits in the Management Unit*; and
3.	The total area of plantation* on sites converted from natural forest* since November 1994 is less than 5% of the total area of the Management Unit*.</t>
  </si>
  <si>
    <t>9.1.2</t>
  </si>
  <si>
    <t>INTENT BOX: Management plan* refers to the collection of documents, reports, records and maps that justify and regulate activities carried out on the Management Unit*. Management plan* documentation can build from existing planning processes, and is not solely confined to provincially regulated or required documents. Refer to the Glossary for the full definition of management plan*.</t>
  </si>
  <si>
    <t>7.1.1	Vision, values and strategic objectives* that support the management plan* are aligned with the requirements of this Standard.</t>
  </si>
  <si>
    <t xml:space="preserve">9.1.3 </t>
  </si>
  <si>
    <t>7.1.2	Operational management objectives* that address the requirements of this Standard are described in the management plan*.</t>
  </si>
  <si>
    <t>The Organization* shall develop effective strategies that maintain and/or enhance the identified High Conservation Values*, through engagement* with affected stakeholders*, interested stakeholders* and experts.</t>
  </si>
  <si>
    <r>
      <t xml:space="preserve">INTENT BOX: </t>
    </r>
    <r>
      <rPr>
        <sz val="10"/>
        <rFont val="Cambria"/>
        <family val="1"/>
        <scheme val="major"/>
      </rPr>
      <t>For this Criterion*, values refer to the long-term* values of The Organization* regarding conformance with the FSC Principles* and Criteria*, at a minimum.</t>
    </r>
  </si>
  <si>
    <t xml:space="preserve">9.2.1 </t>
  </si>
  <si>
    <t>7.2.1	The management plan* includes management actions, procedures, strategies and other measures to achieve the management objectives*.</t>
  </si>
  <si>
    <t>9.2.2</t>
  </si>
  <si>
    <t>The Organization* shall implement strategies and actions that maintain and/or enhance the identified High Conservation Values*. These strategies and actions shall implement the precautionary approach* and be proportionate to the scale, intensity and risk* of management activities.</t>
  </si>
  <si>
    <r>
      <t>INTENT BOX:</t>
    </r>
    <r>
      <rPr>
        <sz val="10"/>
        <rFont val="Cambria"/>
        <family val="1"/>
        <scheme val="major"/>
      </rPr>
      <t xml:space="preserve"> The information required for adjacent lands primarily refers to shared values, resources, and services. It may not be possible in all circumstances to provide a profile of adjacent lands. The expectation is that information regarding adjacent lands will be provided only in cases where the information is publicly available*, such as within a forest management plan* on a neighbouring Crown land* Management Unit*.</t>
    </r>
  </si>
  <si>
    <t xml:space="preserve">9.3.1 </t>
  </si>
  <si>
    <t>7.3.1	Verifiable targets* and the frequency at which they are assessed, are established to ensure progress towards each management objective*, and are used as the basis for monitoring, as described in Principle 8. Targets are measurable (where possible), address short-term and long-term* time frames (as applicable), and each is supported by a rationale, including underlying assumptions.</t>
  </si>
  <si>
    <t xml:space="preserve">9.3.2 </t>
  </si>
  <si>
    <t xml:space="preserve">
7.4.1	The management plan* is revised and updated periodically to consider:
1.	Monitoring and evaluation results, including results of audits;
2.	Stakeholder* engagement* results;
3.	New scientific and technical information; and
4.	Changing environmental, social, or economic circumstances.</t>
  </si>
  <si>
    <t xml:space="preserve">9.3.3 </t>
  </si>
  <si>
    <r>
      <t>INTENT BOX:</t>
    </r>
    <r>
      <rPr>
        <sz val="10"/>
        <rFont val="Cambria"/>
        <family val="1"/>
        <scheme val="major"/>
      </rPr>
      <t xml:space="preserve"> Examples of verifiable targets*:
•	The terms and conditions of the binding FPIC* agreement are met;
•	Rutting does not exceed 5% of the harvest area* per year;
•	Road* density target of 1.5 km primary and branch road* per square km is met;
•	The cumulative disturbance* is less than 35% within the caribou range* portion of
Management Unit*.</t>
    </r>
  </si>
  <si>
    <t>The Organization* shall demonstrate that periodic monitoring is carried out to assess changes in the status of High Conservation Values*, and shall adapt its management strategies to ensure their effective protection. The monitoring shall be proportionate to the scale, intensity and risk* of management activities, and shall include engagement* with affected stakeholders*, interested stakeholders* and experts.</t>
  </si>
  <si>
    <t xml:space="preserve">INTENT BOX: Examples of confidential information* include data and content:
•	Related to investment decisions;
•	About intellectual property* rights;
•	Which is client confidential;
•	Which is, by law, confidential;
•	Whose dissemination could put at risk* the protection* of wildlife species and
habitats*;
•	About sites that are of special cultural, ecological, economic, religious or spiritual significance to Indigenous Peoples* (see Criterion 3.5), as requested.
 </t>
  </si>
  <si>
    <t>7.5.1	A summary of the management plan* in a format comprehensible to stakeholders*, including policies and management objectives* (defined in Criterion 7.1), maps and excluding confidential information*, is made publicly available* at no cost.</t>
  </si>
  <si>
    <t xml:space="preserve">9.4.1 </t>
  </si>
  <si>
    <r>
      <t xml:space="preserve">INTENT BOX: </t>
    </r>
    <r>
      <rPr>
        <sz val="10"/>
        <rFont val="Cambria"/>
        <family val="1"/>
        <scheme val="major"/>
      </rPr>
      <t>At the discretion of The Organization*, the entire management plan* can be provided, if this reduces the administrative burden.</t>
    </r>
  </si>
  <si>
    <t>7.5.2	Relevant components of the management plan*, excluding confidential information*, are provided upon request, at cost for production and handling.</t>
  </si>
  <si>
    <t>9.4.2</t>
  </si>
  <si>
    <r>
      <rPr>
        <b/>
        <sz val="12"/>
        <rFont val="Cambria"/>
        <family val="1"/>
        <scheme val="major"/>
      </rPr>
      <t>Principle 10: Implementation of Management Activities</t>
    </r>
    <r>
      <rPr>
        <b/>
        <sz val="10"/>
        <rFont val="Cambria"/>
        <family val="1"/>
        <scheme val="major"/>
      </rPr>
      <t xml:space="preserve">
Management activities conducted by or for The Organization* for the Management Unit* shall be selected and implemented consistent with The Organization’s economic, environmental and social policies and objectives* and in compliance with the Principles* and Criteria* collectively.</t>
    </r>
  </si>
  <si>
    <t>INTENT BOX: Culturally appropriate* engagement* is described in Annex F.
Refer to Annex E for details describing how disputes* are addressed throughout the Standard.</t>
  </si>
  <si>
    <t>7.6.1	Affected stakeholders* are provided with an opportunity for culturally appropriate* engagement* in planning processes and monitoring programs of management activities* in which they are affected.</t>
  </si>
  <si>
    <t>After harvest or in accordance with the management plan*, The Organization* shall, by natural or artificial regeneration methods, regenerate vegetation cover in a timely fashion to pre-harvesting or more natural conditions.</t>
  </si>
  <si>
    <t xml:space="preserve">10.1.1 </t>
  </si>
  <si>
    <t>7.6.2	Upon request, interested stakeholders* are provided with an opportunity for engagement* in planning processes and monitoring programs of management activities* that affect their interests.</t>
  </si>
  <si>
    <t xml:space="preserve">10.1.2 </t>
  </si>
  <si>
    <t>7.6.3	A system is in place whereby complaints* can be made known to The Organization* related to impact of forest management activities* on affected stakeholders*, other than the ones concerned in Criterion 4.6.</t>
  </si>
  <si>
    <t>The Organization* shall use species for regeneration that are ecologically well adapted to the site and to the management objectives*. The Organization shall use native species* and local genotypes* for regeneration, unless there is clear and convincing justification for using others.</t>
  </si>
  <si>
    <t xml:space="preserve">10.2.1 </t>
  </si>
  <si>
    <t>7.6.4	A publicly available* dispute resolution process that can be adapted through culturally appropriate* engagement* is in place.</t>
  </si>
  <si>
    <t>10.2.2</t>
  </si>
  <si>
    <t>7.6.5	Complaints* are responded to in a timely manner*. Complaints* that are not resolved are elevated to disputes* and are being addressed via a dispute resolution process.</t>
  </si>
  <si>
    <t>The Organization* shall only use alien species* when knowledge and/or experience have shown that any invasive impacts can be controlled and effective mitigation measures are in place.</t>
  </si>
  <si>
    <t>10.3.1</t>
  </si>
  <si>
    <t>7.6.6	An up-to-date record of complaints* and disputes* is maintained, and includes:
1.	Steps taken to resolve complaints* and disputes*;
2.	Outcomes of all complaints* and dispute resolution processes, including, where applicable, fair compensation* for loss or damage to property; and
3.	Unresolved disputes*, the reasons they are not resolved, and how they will be resolved.</t>
  </si>
  <si>
    <t>10.3.2</t>
  </si>
  <si>
    <t xml:space="preserve">SEE NOTE FOR INTENT BOX: </t>
  </si>
  <si>
    <t>8.1.1	A monitoring plan is documented and implemented in order to monitor the implementation of the management plan*, including its policies, management objectives* and achievement of verifiable targets*.</t>
  </si>
  <si>
    <t>The Organization* shall not use genetically modified organisms* in the Management Unit*.</t>
  </si>
  <si>
    <t>10.4.1</t>
  </si>
  <si>
    <t>8.2.1	Monitoring is sufficient to identify significant environmental impacts of management activities*, including (where applicable):
1.	Poor regeneration (Criteria 10.1 and 10.5);
2.	Invasiveness or other adverse impacts associated with alien species* (Criterion 10.3);
3.	Adverse effects of fertilizers* (Criterion 10.6);
4.	Adverse effects of pesticides* (Criterion 10.7);
5.	Adverse effects of biological control agents* (Criterion 10.8);
6.	Physical damage to soil, loss of soil nutrient and loss of productive forest* area (Criterion 6.3);
7.	Adverse effects of increased access (Indicator 6.8.4);
8.	Site level damage of harvesting and extraction on residual trees and on
environmental values* (Criterion 10.11);
9.	Damage caused by inappropriate storage or disposal of waste materials* (Criterion 10.12).</t>
  </si>
  <si>
    <r>
      <t xml:space="preserve">INTENT BOX: </t>
    </r>
    <r>
      <rPr>
        <sz val="10"/>
        <rFont val="Cambria"/>
        <family val="1"/>
        <scheme val="major"/>
      </rPr>
      <t>The monitoring program to evaluate environmental, social and economic impacts of management activities* and the changes in environmental condition should be designed in a way to focus on the identification of significant and adverse impacts, and consider the cost of implementing monitoring initiatives, as well as a reasonable* timeframe by which changes in conditions can be detected. The information used to fulfill the monitoring requirements can be obtained from various sources, including The Organization*.</t>
    </r>
  </si>
  <si>
    <t>10.5.2</t>
  </si>
  <si>
    <t>8.2.2.	A system is in place to monitor the social and economic aspects of management activities*, including (where applicable):
1.	Illegal or unauthorized activities identified by The Organization* (Criterion 1.4);
2.	Resolution of disputes* (Criteria 1.6, 2.6, 4.6, 7.6);
3.	Sexual harassment and gender discrimination (Criterion 2.2);
4.	Occupational health and safety (Criterion 2.3);
5.	Timely payment of wages The Organization* is responsible for or that is within The Organization’s* sphere of influence* (Criterion 2.4);
6.	Health of workers* related to the exposure to pesticides* or fertilizers* (Criterion 2.5 and Indicator 10.7.7);
7.	Full implementation of the terms in binding agreements* (Criterion 3.3);
8.	Protection* of sites of special cultural, ecological, economic, religious or spiritual significance to Indigenous Peoples* and local communities* (Criteria 3.5 and 4.7);
9.	Actual annual harvests compared to projected annual harvests of timber and non- timber forest products* (Criterion 5.2); and
10.	Economic viability* of The Organization* (as required by Indicator 5.5.1).</t>
  </si>
  <si>
    <t>10.5.3</t>
  </si>
  <si>
    <t>8.2.3	Systems are in place to obtain up-to-date monitoring information identifying significant changes in environmental conditions caused by forest management activities*, including (where applicable):
1.	The maintenance and/or enhancement of ecosystem services* (Criterion 5.1) (when The Organization* makes FSC promotional claims regarding the provision of ecosystem services*, or receives payment for the provision of ecosystem services*);
2.	Species at risk* and the effectiveness of actions implemented to protect them and their habitats* (Criterion 6.4);
3.	Naturally occurring native species* and biological diversity*, and the effectiveness of actions implemented to conserve* and/or restore* them (Criterion 6.6);
4.	Water bodies*, riparian zones*, water quality and flow in watersheds*, and the effectiveness of actions implemented to conserve* and/or restore* them (Criterion 6.7);
5.	Forest types*, age classes per forest type* and forest patch sizes, and the effectiveness of actions implemented to maintain and/or restore* these features (Criterion 6.8); and
6.	Conversion of natural forest* to plantations* or conversion to non-forest cover (Criterion 6.9).</t>
  </si>
  <si>
    <t>The Organization* shall minimize or avoid the use of fertilizers. When fertilizers are used, The Organization shall demonstrate that the use is equally or more ecologically and economically beneficial than the use of silvicultural systems that do not require fertilizers, and prevent, mitigate, and/or repair damage to environmental values*, including soils.</t>
  </si>
  <si>
    <t>10.6.1</t>
  </si>
  <si>
    <t>8.3.1	The results of monitoring are incorporated into relevant organizational procedures and/or the management plan* through periodic updates.</t>
  </si>
  <si>
    <t xml:space="preserve">10.6.2 </t>
  </si>
  <si>
    <t>8.3.2	If monitoring results show inconsistencies with the FSC Standard, then management objectives*, verifiable targets* and/or management activities* are revised.</t>
  </si>
  <si>
    <t xml:space="preserve">10.6.3 </t>
  </si>
  <si>
    <t xml:space="preserve">
8.4.1	Monitoring results covered in Indicators 8.2.1, 8.2.2 and 8.2.3 are made publicly available* at no cost in a format comprehensible to stakeholders* and excluding confidential information*.</t>
  </si>
  <si>
    <r>
      <t xml:space="preserve">INTENT BOX: </t>
    </r>
    <r>
      <rPr>
        <sz val="10"/>
        <rFont val="Cambria"/>
        <family val="1"/>
        <scheme val="major"/>
      </rPr>
      <t>At the discretion of The Organization*, the entire results, or a summary, of monitoring can be provided if this reduces the administrative burden.</t>
    </r>
  </si>
  <si>
    <t>The Organization* shall use integrated pest management and silviculture* systems which avoid, or aim at eliminating, the use of chemical pesticides*. The Organization shall not use any chemical pesticides prohibited by FSC policy. When pesticides are used, The Organization shall prevent, mitigate, and / or repair damage to environmental values* and human health.</t>
  </si>
  <si>
    <t>10.7.1</t>
  </si>
  <si>
    <t>INTENT BOX: Forest products must be covered by a valid Chain-of-Custody (CoC) or joint Forest Management/ Chain-of-Custody (FM/CoC) certificate to be considered FSC-certified or to
carry the FSC logo. The tracking and tracing system referred to in this Criterion* is the basis for assessing whether products leaving the Management Unit* meet CoC requirements, and can be passed on to the purchaser as FSC-certified material. Therefore, this Criterion* only applies to situations where the intent is that the products from the Management Unit* are sold or marketed as FSC-certified.
The Criterion* requires the demonstration of the source and volume of all products leaving the Management Unit* to ensure that any FSC-certified material claimed by the purchaser can be verified as originating from a valid FSC-certified Management Unit*. This is needed as one of the checks against ‘greenwashing’ of uncertified products entering the certified supply chain.</t>
  </si>
  <si>
    <t>8.5.1	A system is implemented to track and trace all products transported from the
Management Unit* that are marketed as FSC-certified.</t>
  </si>
  <si>
    <t xml:space="preserve">10.7.2 
</t>
  </si>
  <si>
    <t>8.5.2	Information about all timber products that leave the Management Unit*, and information about all non-timber forest products* sold or delivered by The Organization* is compiled and documented, including:
1.	Species name;
2.	Product name or description;
3.	Volume (or quantity) of product;
4.	Information to trace the material to the point of origin;
5.	Logging date, reference date or period;
6.	If basic transformation activities take place in the forest*, the date and volume produced; and
7.	Whether the material was sold or delivered as FSC-certified.</t>
  </si>
  <si>
    <t>INTENT BOX: For this Indicator*, the reference date or period refers to the timeframe by which the timber product was harvested, hauled outside the forest gate, or delivered to the purchaser.
Basic transformation activities do not include tree de-limbing, topping or chipping.
The "forest gate" is considered to be the point of entry to, or exit from, the forest* and is defined in the chain of custody documentation or in the forest management plan*.</t>
  </si>
  <si>
    <t>The Organization* shall minimize, monitor and strictly control the use of biological control agents* in accordance with internationally accepted scientific protocols*. When biological control agents* are used, The Organization shall prevent, mitigate, and/or repair damage to environmental values*.</t>
  </si>
  <si>
    <t xml:space="preserve">10.8.1 </t>
  </si>
  <si>
    <t>8.5.3	Sales invoices and transport documents are kept for a minimum of five years for all FSC- certified products sold or delivered by The Organization*.
A.	Sales invoices identify, at a minimum, the following information:
1.	Name and address of purchaser;
2.	The date of sale;
3.	Species name;
4.	Product description;
5.	The volume (or quantity) sold;
6.	Certificate code; and
7.	The FSC Claim “FSC 100%” identifying products sold as FSC-certified.
B.	Where sales invoices are not issued, transport documents and/or other documentation related to certified products track, at a minimum, the following information:
1.	Identification of the destination;
2.	The date of transport or delivery;
3.	Species name or group;
4.	Product description;
5.	The volume (or quantity) delivered;
6.	Load or batch reference number; and
7.	Proof the certified product comes from a FSC-certified forest*.</t>
  </si>
  <si>
    <r>
      <t xml:space="preserve">INTENT BOX: </t>
    </r>
    <r>
      <rPr>
        <sz val="10"/>
        <rFont val="Cambria"/>
        <family val="1"/>
        <scheme val="major"/>
      </rPr>
      <t>On Crown land*, wood products harvested are often not sold, but rather, ownership is transferred from the licensee to the purchaser at the forest gate. In this case, 8.5.3.A is not applicable.</t>
    </r>
  </si>
  <si>
    <t xml:space="preserve">10.8.2 </t>
  </si>
  <si>
    <r>
      <t xml:space="preserve">INTENT BOX: What is a HCV Assessment*?
</t>
    </r>
    <r>
      <rPr>
        <sz val="10"/>
        <rFont val="Cambria"/>
        <family val="1"/>
        <scheme val="major"/>
      </rPr>
      <t>This Criterion* requires the preparation of a HCV assessment*. A HCV assessment* is a documented description of HCVs* that clearly reports on the presence of values, their location (if not confidential), status, and as much as possible, should provide information on habitat* and other key resources that support the values. The assessment is a framework document that is to be used to develop management and monitoring strategies to maintain and/or enhance the values.</t>
    </r>
    <r>
      <rPr>
        <b/>
        <sz val="10"/>
        <rFont val="Cambria"/>
        <family val="1"/>
        <scheme val="major"/>
      </rPr>
      <t xml:space="preserve">
The HCV Assessment*:
</t>
    </r>
    <r>
      <rPr>
        <sz val="10"/>
        <rFont val="Cambria"/>
        <family val="1"/>
        <scheme val="major"/>
      </rPr>
      <t>•	Addresses all six HCV* categories;
•	Uses best available information* on the status and other attributes of the HCVs*;
•	Describes the current condition of the HCVs* and whether they are declining, stable or increasing; and
•	Uses results from culturally appropriate* engagement* with Indigenous Peoples*, affected* and interested stakeholders* with an interest in the conservation* and management of HCVs*.</t>
    </r>
  </si>
  <si>
    <t>9.1.1	A HCV assessment* is completed using best available information* of the status of HCV* Categories 1-6 as defined in Criterion 9.1, the HCV areas* they rely on, and their condition.
The assessment is completed using the National Framework (Annex D) or another framework that meets the same intent and addresses all HCV* categories and values identified in the National Framework.</t>
  </si>
  <si>
    <r>
      <t xml:space="preserve">INTENT BOX: </t>
    </r>
    <r>
      <rPr>
        <sz val="10"/>
        <rFont val="Cambria"/>
        <family val="1"/>
        <scheme val="major"/>
      </rPr>
      <t>Descriptions of the condition and state of HCVs* and HCV areas* identified in the HCV assessment* report should facilitate monitoring of the results of management efforts. To implement useful effectiveness monitoring, the initial state of the HCVs* and HCV areas* should be well-articulated and quantitatively defined, where possible.</t>
    </r>
  </si>
  <si>
    <t xml:space="preserve">10.8.3 </t>
  </si>
  <si>
    <t>9.1.2	The HCV assessment* uses results associated with the identification of HCVs* and HCV areas* from culturally appropriate* engagement* with Indigenous Peoples*, and affected* and interested stakeholders* with an interest in the conservation* and management of HCVs* and HCV areas*. The assessment also uses input from qualified (technical and/or scientific) specialists*.</t>
  </si>
  <si>
    <r>
      <t xml:space="preserve">INTENT BOX: </t>
    </r>
    <r>
      <rPr>
        <sz val="10"/>
        <rFont val="Cambria"/>
        <family val="1"/>
        <scheme val="major"/>
      </rPr>
      <t>The expectation of this Indicator* is that engagement* with affected* and interested stakeholders* and Indigenous Peoples* addresses all HCV*-related topics, for which there is an interest in contributing.
For this Indicator*, qualified technical and scientific specialists* include individuals with expertise in the topics being addressed, regardless of who they are employed by.</t>
    </r>
  </si>
  <si>
    <t>The Organization* shall assess risks and implement activities that reduce potential negative impacts from natural hazards proportionate to scale, intensity, and risk*.</t>
  </si>
  <si>
    <t xml:space="preserve">10.9.1 </t>
  </si>
  <si>
    <t>9.1.3	All HCVs* and HCV areas*, except those considered sensitive for ecological or cultural reasons, which are definable based on location are delineated on maps consistent with the scale* of the designation (e.g., global, national, regional, large home range, isolated occurrence, etc.).</t>
  </si>
  <si>
    <t xml:space="preserve">10.9.2 </t>
  </si>
  <si>
    <t>9.1.4	Information regarding the location and identity of sensitive sites is held in confidence.</t>
  </si>
  <si>
    <r>
      <t xml:space="preserve">INTENT BOX: </t>
    </r>
    <r>
      <rPr>
        <sz val="10"/>
        <rFont val="Cambria"/>
        <family val="1"/>
        <scheme val="major"/>
      </rPr>
      <t>Sensitive sites referred to in this Indicator* are HCVs* that are especially vulnerable to human presence. These sites may include cultural values of spiritual or historic importance and ecological values that are sensitive to damage or disruption.</t>
    </r>
  </si>
  <si>
    <t xml:space="preserve">10.9.3 </t>
  </si>
  <si>
    <t>9.1.5	A review by one or more qualified specialists* is completed. Input from the review is addressed in the HCV assessment*.</t>
  </si>
  <si>
    <r>
      <t>INTENT BOX:</t>
    </r>
    <r>
      <rPr>
        <sz val="10"/>
        <rFont val="Cambria"/>
        <family val="1"/>
        <scheme val="major"/>
      </rPr>
      <t xml:space="preserve"> For this Indicator*, qualified specialists* includes individuals who were not involved in the development of the HCV assessment* report. The area of expertise of the qualified specialist(s)* should be appropriate for the content of the HCV assessment*. For example, it may be necessary for the document to be reviewed by an ecologist and a social scientist, depending on the extent to which these topics feature prominently in the HCV assessment*. On the other hand, a single reviewer may be sufficient if the person has broad experience in FSC’s approach to HCVs*.</t>
    </r>
  </si>
  <si>
    <t>The Organization* shall manage infrastructural development, transport activities and silviculture* so that water resources and soils are protected, and disturbance of and damage to rare* and threatened species*, habitats*, ecosystems* and landscape values* are prevented, mitigated and/or repaired.</t>
  </si>
  <si>
    <t xml:space="preserve">10.10.1 </t>
  </si>
  <si>
    <t>9.1.6	The HCV assessment* report is updated every five years. Portions of the assessment are updated more frequently in response to changes in the status of species at risk* or when there are significant changes in the state of other HCVs* or HCV areas*.</t>
  </si>
  <si>
    <r>
      <t xml:space="preserve">INTENT BOX: </t>
    </r>
    <r>
      <rPr>
        <sz val="10"/>
        <rFont val="Cambria"/>
        <family val="1"/>
        <scheme val="major"/>
      </rPr>
      <t>When significant changes to the HCV assessment* report are implemented or when the report is updated after five years, the expectation is that the update process includes engagement* with stakeholders* and culturally appropriate* engagement* with Indigenous Peoples*.Examples of significant changes include: recognition of ecosystems* that have declined markedly in abundance (HCV 3), change in the recognition that the forest* plays in meeting the needs of local communities* (HCV 5), or when the boundaries of the certified forest* are expanded to encompass additional area. Incorporating revisions in the status of species at risk* is not considered a significant change.</t>
    </r>
  </si>
  <si>
    <t>10.10.2</t>
  </si>
  <si>
    <t>9.1.7	If significant changes have been made to the HCV assessment* as a result of implementation of Indicator 9.1.6, a review of the updated assessment report is completed by one or more qualified specialists*.</t>
  </si>
  <si>
    <t xml:space="preserve">10.10.3 </t>
  </si>
  <si>
    <t>9.1.8	The HCV assessment* report and review are made publicly available*, including in electronic format.</t>
  </si>
  <si>
    <t>The Organization* shall manage activities associated with harvesting and extraction of timber and non-timber forest products* so that environmental values* are conserved, merchantable waste is reduced, and damage to other products and services is avoided.</t>
  </si>
  <si>
    <t xml:space="preserve">10.11.1 </t>
  </si>
  <si>
    <t>9.2.1	Threats* to HCVs* are identified using best available information*.</t>
  </si>
  <si>
    <t xml:space="preserve">10.11.2 </t>
  </si>
  <si>
    <t>9.2.2	Management strategies and actions that use a precautionary approach* are developed and are effective to maintain and/or enhance HCVs* and to maintain associated HCV areas* prior to implementing management activities*.</t>
  </si>
  <si>
    <t>The Organization* shall dispose of waste materials in an environmentally appropriate manner.</t>
  </si>
  <si>
    <t xml:space="preserve">10.12.1 </t>
  </si>
  <si>
    <t>9.2.3	Indigenous Peoples*, affected* and interested stakeholders*, and qualified specialists* and/or experts* are engaged* in the development of management strategies and actions to maintain and/or enhance the identified HCVs* and HCV areas*.</t>
  </si>
  <si>
    <t xml:space="preserve">10.12.2 </t>
  </si>
  <si>
    <t>9.2.4	Management strategies are reviewed and updated in conjunction with updates to the
HCV assessment* report, as described in Indicators 9.1.6 and 9.1.7.</t>
  </si>
  <si>
    <t xml:space="preserve">9.3.1	The HCVs* and HCV areas* on which they depend are maintained and/or enhanced, including by implementing the strategies developed through the Indicators* in Criterion 9.2. </t>
  </si>
  <si>
    <t>9.3.2	Implementation of the strategies developed in Criterion 9.2 prevent damage and avoid risks to HCVs*, even when the scientific information is incomplete or inconclusive, and when the vulnerability and sensitivity of HCVs* are uncertain.</t>
  </si>
  <si>
    <t>9.3.3	Activities that are inconsistent with strategies developed in Criterion 9.2 cease immediately and actions are taken to restore* and protect* the HCVs* and HCV areas*.</t>
  </si>
  <si>
    <t>9.3.4	The Organization* works within its sphere of influence* to facilitate implementation of activities required to maintain and/or enhance HCVs* and HCV areas*.
Where a specific HCV* or HCV area* abuts or straddles a Management Unit* boundary, or is potentially affected by activities outside of the Management Unit*, The Organization* works within its sphere of influence* to coordinate activities with managers and users of adjacent lands to maintain and/or enhance the HCVs* or HCV areas*.</t>
  </si>
  <si>
    <t xml:space="preserve">
9.4.1	A program of periodic monitoring assesses:
1.	Implementation of management strategies;
2.	The status of HCVs* including the HCV areas* on which they depend; and
3.	The effectiveness of management strategies and actions for the protection of HCVs*, to fully maintain and/or enhance the HCVs*.</t>
  </si>
  <si>
    <t>9.4.2	The monitoring program includes engagement* with affected* and interested stakeholders*, Indigenous Peoples*, and experts* and/or qualified specialists*.</t>
  </si>
  <si>
    <r>
      <t xml:space="preserve">INTENT BOX: </t>
    </r>
    <r>
      <rPr>
        <sz val="10"/>
        <rFont val="Cambria"/>
        <family val="1"/>
        <scheme val="major"/>
      </rPr>
      <t>Affected* and interested stakeholders*, Indigenous Peoples*, and experts* and/or qualified specialists* should be involved or consulted in the design of the monitoring program. The extent to which they play a role in implementation of monitoring will depend on the technical expertise needed, their interest, abilities, and capacity required to participate, and the confidentiality of the information being collected. The role of the potential participants in monitoring should be determined based on discussions between the parties and The Organization*.</t>
    </r>
  </si>
  <si>
    <t>9.4.3	The monitoring program has sufficient scope, detail and frequency to detect changes in
HCVs*, relative to the initial assessment and status identified for each HCV*.</t>
  </si>
  <si>
    <r>
      <t xml:space="preserve">INTENT BOX: </t>
    </r>
    <r>
      <rPr>
        <sz val="10"/>
        <rFont val="Cambria"/>
        <family val="1"/>
        <scheme val="major"/>
      </rPr>
      <t>Monitoring can have significant costs. It is reasonable* that The Organizations* look for efficiencies in its efforts to design practical monitoring programs.
Monitoring periodicity should be based on:
1.	The period over which there may be a reasonable* expectation of change in the status of HCVs*.
2.	The period over which it is possible to detect the effects of management strategies and actions; and
3.	The risk* and intensity* of the forestry operations.</t>
    </r>
  </si>
  <si>
    <t>9.4.4	Management strategies and actions are adapted when monitoring or other new information shows that these strategies and actions are ineffective at addressing the maintenance and/or enhancement of HCVs*.</t>
  </si>
  <si>
    <t>9.4.5	Monitoring needs are reviewed in conjunction with updates to the HCV assessment* report as described in Indicators 9.1.6 and 9.1.7 and the updates to the management strategies as described in Indicator 9.2.4.</t>
  </si>
  <si>
    <t>INTENT BOX: The period required for regeneration is typically shorter for areas to be planted or seeded (artificial regeneration) than areas selected for natural regeneration. This Criterion* does not give preference to planting as a way to shorten the period for regeneration, because in certain cases, natural regeneration approaches are more suitable.
Regeneration is expected to be achieved for each stand* but the composition and structure
objectives* may be achieved at the block or the landscape* level.</t>
  </si>
  <si>
    <t>10.1.1	Harvested sites are regenerated in a timely manner* to maintain environmental values*.</t>
  </si>
  <si>
    <t>10.1.2	Regeneration activities are implemented in a manner that:
1.	Is suitable to recover or improve overall pre-harvest* or natural forest* composition and structure; or
2.	According to the best available information*, promote or enhance the resilience* of the future stand* while considering climate change.</t>
  </si>
  <si>
    <t xml:space="preserve">
10.2.1	Species chosen for regeneration are ecologically well-adapted to the site, are native species* and are of local provenance, unless clear and convincing justification is provided for using non-local genotypes* or non-native species*.</t>
  </si>
  <si>
    <t>10.2.2	Species chosen for regeneration are consistent with the regeneration objectives*.</t>
  </si>
  <si>
    <t>10.3.1	An alien species* is used only when direct experience or the results of scientific research demonstrate that the species is not invasive.</t>
  </si>
  <si>
    <t>10.3.2	A plan to prevent the spread of invasive species* introduced by The Organization* is developed and implemented in a timely manner*.
Where The Organization*, as a tenure* holder, does not have authority over the control of invasive species* on the Management Unit*, The Organization* works within its sphere of influence* to prevent the spread of invasive species*.</t>
  </si>
  <si>
    <r>
      <t xml:space="preserve">INTENT BOX: </t>
    </r>
    <r>
      <rPr>
        <sz val="10"/>
        <rFont val="Cambria"/>
        <family val="1"/>
        <scheme val="major"/>
      </rPr>
      <t>The introduction of invasive species* is not permitted as per Indicator 10.3.1. Rather, Indicator
10.3.2 applies to invasive species* introduced by The Organization* inadvertently or prior to certification.</t>
    </r>
  </si>
  <si>
    <t>10.4.1	Genetically modified organisms* (GMOs) are not used.</t>
  </si>
  <si>
    <t>The Organization* shall use silvicultural* practices that are ecologically appropriate for the vegetation, species, sites and management objectives*.</t>
  </si>
  <si>
    <t>10.5.1 Silvicultural practices are implemented that are ecologically appropriate for the site and its associated fauna and flora, as well as for management objectives*.</t>
  </si>
  <si>
    <r>
      <t xml:space="preserve">INTENT BOX: </t>
    </r>
    <r>
      <rPr>
        <sz val="10"/>
        <rFont val="Cambria"/>
        <family val="1"/>
        <scheme val="major"/>
      </rPr>
      <t>This Indicator* is complementary to Indicators 10.1.1 and 10.1.2 as it applies to all silvicultural practices, such as site preparation, spacing, cleaning and pruning.
Ecologically-appropriate silvicultural practices for the site means that the site will have the future capacity to support the native plant and animal species that existed pre-harvest. Ecosystem-based management and a mix of “coarse filter” and “fine filter” approaches can be used to meet this requirement.
In this Indicator*, “ecologically appropriate” means that silviculture* practices should be performed to meet not only the management objectives* but also the requirements of Indicator 6.8.1 (if different).</t>
    </r>
  </si>
  <si>
    <r>
      <t xml:space="preserve">INTENT BOX: </t>
    </r>
    <r>
      <rPr>
        <sz val="10"/>
        <rFont val="Cambria"/>
        <family val="1"/>
        <scheme val="major"/>
      </rPr>
      <t>These Indicators* apply to fertilizer* application directly on the Forest Management Unit*. Fertilizer* used in the growing of nursery stock, including remaining residues found on or around the plant, or fertilizer* added to the growing medium (e.g. commercial peat pellets), are not the focus of these Indicators*.</t>
    </r>
  </si>
  <si>
    <t>10.6.1	The use of fertilizers* is minimized or avoided.</t>
  </si>
  <si>
    <t>10.6.2	When fertilizers* are used:
1.	Measures are employed to avoid contamination of surface and ground water, protect non-timber forest values and maintain long-term* soil health, such as soil organic matter, pH balance, and so on;
2.	Buffer zones are used to protect rare plant communities, riparian zones*, watercourses* and water bodies*;
3.	Their types, application rates and frequencies, and sites of application are documented;
4.	Damage to environmental values* resulting from fertilizer* use is mitigated or repaired; and
5.	The ecological and economic benefits of using them are equal to or higher than the benefits of silvicultural systems* that do not require fertilizers*.</t>
  </si>
  <si>
    <t>INTENT BOX: The FSC Guide to Integrated Pest, Disease and Weed Management in FSC Certified Forests and Plantations (2009) is an optional generic framework that can assist managers in demonstrating that they have a strategy for reducing, minimizing or eliminating the impacts of pesticide* use. It can also assist managers in preventing and minimizing impacts from pests, diseases, fire and invasive plant introductions with prevention and alternative control methods rather than the use of chemical pesticides*.
The Use of Herbicides in Canada
Vegetation management is crucial to meeting management objectives*. In certain circumstances, the use of chemical pesticides* may be an acceptable practice. When chemical pesticides* are used, a rationale needs to be provided, as described in Indicator
10.7.2. Pesticides* are potentially acceptable when used for:
1.	Controlling composition: The use of herbicides could increase artificially regenerated
stands* reaching free-to-grow status. (OMNR, 1986; OMNR, 1988; Armson et al., 2001).
2.	Controlling alien* invasive species*: The control of alien* invasive species* may include an integrated pest management (IPM) approach involving chemical treatments. (Wikeem &amp; Miller, 2006).
3.	Increasing forest yield: While the use of intensive mechanical release combined with early reforestation of tall planting stock may be an asset in the implementation of ecosystem-based management, it could also pose problems where the objective* is to maximize wood production (Thiffault &amp; Roy, 2011). Herbicides in some cases have positive impacts on coniferous growth (Thiffault et al., 2003; Comeau, 2014; Homagain et al., 2011).
The use of herbicide spraying on public forests has been, and continues to be, contentious across Canada (Wagner 1994; Buse et al., 1995; Wagner et al.; 1998; Thompson et al., 2012). Many communities, including Indigenous Peoples*, have expressed concern about the application of glyphosate-based herbicides (Kayahara and Armstrong, 2015), particularly its potential impacts on non-timber forest values such as the harvest of wildlife, fish and edible wild plants. It is important to consider these concerns when developing a vegetation management strategy. This aspect should be kept in mind and addressed through Criterion
4.5 that identify, avoid and mitigate impacts of management activities* on local communities* and through Criteria 7.5 and 7.6, which require the management plan* to be made available to the public and requires complaints* related to management activities* to be addressed. Furthermore, human and environmental values* and health are also addressed in Indicators 10.7.6 and 10.7.7.</t>
  </si>
  <si>
    <t>10.7.1	Integrated pest management, including selection of silvicultural systems*, is used to avoid or reduce the frequency, extent and amount of chemical pesticide* applications, and result in non-use or overall reduction in applications.</t>
  </si>
  <si>
    <t xml:space="preserve">
10.7.2	When chemical pesticides* are used, a rationale for using them is developed and includes:
1.	A description of all circumstances where pesticides* are being considered;
2.	The identification and documentation (using best available information*) of potentially effective non-pesticide* methods of control, including their impacts on various factors such as tree growth, forest composition, worker’s* health and safety, and habitats* for species at risk*;
3.	A clear preference for non-pesticide* control methods when their effects meet
management objectives* and they are not cost prohibitive;
4.	Objective evidence demonstrating that the pesticide* is the only effective, practical and cost-effective way to control the pest; and
5.	If pesticides* are used, and two or more pesticides* are equally effective, the lesser hazardous pesticide* is used.
</t>
  </si>
  <si>
    <t>10.7.3	Chemical pesticides* prohibited by FSC’s Pesticide Policy are not used or stored by The Organization* in the Management Unit* unless FSC has granted a derogation. The Organization* works within its sphere of influence* to minimize the use and storage by other parties in the Management Unit* of prohibited chemical pesticides*.</t>
  </si>
  <si>
    <t xml:space="preserve">
10.7.4	Records of pesticide* usage including trade name, active ingredient, quantity of active ingredient used, date of use, location of use, and reason for use are maintained.</t>
  </si>
  <si>
    <r>
      <t>INTENT BOX:</t>
    </r>
    <r>
      <rPr>
        <sz val="10"/>
        <rFont val="Cambria"/>
        <family val="1"/>
        <scheme val="major"/>
      </rPr>
      <t xml:space="preserve"> It is advisable to maintain records for 10 years or more to be able to track the management usage and history, and to demonstrate the reduction of the quantity of pesticides through time. In addition, ten years should be a sufficient length of time for products used in Canada to track the toxicity levels of pesticides that remain in the environment over long periods of time.
The Organization* is expected to maintain records, but it is acknowledged that while not desirable, it may be possible that some records are lost if ownership changes.</t>
    </r>
  </si>
  <si>
    <t>10.7.5	The use of pesticides* complies with all legal* requirements of Annex A related to the transport, storage, handling, application and emergency procedures for cleanup following accidental spillages of dangerous products.</t>
  </si>
  <si>
    <r>
      <t xml:space="preserve">INTENT BOX: </t>
    </r>
    <r>
      <rPr>
        <sz val="10"/>
        <rFont val="Cambria"/>
        <family val="1"/>
        <scheme val="major"/>
      </rPr>
      <t>In this Standard, the ILO requirements of the document “Safety in the Use of Chemicals at Work” regarding transport, storage, handling, application and emergency procedures for cleanup following accidental spillages are included in Canadian legislation. Refer to Annex A, sections 3.3, 3.4 and 3.5 of the tables.</t>
    </r>
  </si>
  <si>
    <t>10.7.6	When pesticides* are used:
1.	Measures are employed to avoid contamination of surface and ground water;
2.	The selected pesticide*, application method, timing and pattern of use offers the least risk* to humans and environmental values*; and
3.	While achieving effective results, quantities of pesticide* used are minimized.</t>
  </si>
  <si>
    <t xml:space="preserve">
10.7.7	Damage to environmental values* from pesticide* use is prevented and mitigated or repaired. Impacts on human health are avoided.</t>
  </si>
  <si>
    <t>10.8.1	The use of biological control agents* by The Organization* is minimized, monitored and controlled in compliance with internationally accepted scientific protocols*. Biological control agents* are used only where alternative pest control methods are:
1.	Not available; or
2.	Ineffective in achieving silvicultural objectives*; or
3.	Prohibitively expensive, considering environmental and social costs, risks* and benefits.</t>
  </si>
  <si>
    <r>
      <t xml:space="preserve">INTENT BOX: </t>
    </r>
    <r>
      <rPr>
        <sz val="10"/>
        <rFont val="Cambria"/>
        <family val="1"/>
        <scheme val="major"/>
      </rPr>
      <t>In this Standard, internationally accepted scientific protocols* refers to the FAO Code of Conduct for the Import and Release of Exotic Biological Control Agents that has been adopted as International Standards for Phytosanitary Measures (ISPM) under the International Plant Protection Convention (IPPC). The Code sets out internationally-agreed procedures for agents capable of self-replication for research, for field release for biological control, or for use as biological pesticides. The Code is addressed to entities, to be followed where national legislation does not exist or is inadequate. In Canada, the Canadian Food Inspection Agency (CFIA) is Canada's representative to the International Plant Protection Convention (IPPC). Canada is a contracting party to the IPPC and ensures the compliance with the Convention.</t>
    </r>
  </si>
  <si>
    <t>10.8.2	Rationale for the use of biological control agents* is documented and based on peer- reviewed scientific evidence.</t>
  </si>
  <si>
    <t>10.8.3	The Organization* will work within its sphere of influence* to minimize the use of biological control agents* by other parties in the Management Unit*.</t>
  </si>
  <si>
    <t>10.8.4	The use of biological control agents* by The Organization* is recorded including type, quantity used, period of use, location of use and reason for use.</t>
  </si>
  <si>
    <t>10.8.5	Damage to environmental values* caused by the use of biological control agents* is prevented and mitigated or repaired within The Organization’s* sphere of influence* and through cooperation with other parties.</t>
  </si>
  <si>
    <t>INTENT BOX: Examples of natural hazards* may include droughts, floods, fires, landslides, storms, insects or diseases outbreaks and avalanche.
Recognizing that natural hazards* also include natural disturbances, such as wind and fire, mitigating risk* means also managing for resilience* as opposed to attempting to control or prevent natural hazards*. There are two examples on how damage from natural hazards* may be reduced: 1) a reduction of the frequency, intensity*, distribution or severity of natural hazards*; and 2) the mitigation of their impacts, for example, by salvaging timber.</t>
  </si>
  <si>
    <t>10.9.1	Frequent and/or severe natural hazards* that occur regionally are identified using the
best available information*.</t>
  </si>
  <si>
    <t>10.9.2	Potential significant negative impacts of natural hazards* on infrastructure*, forest resources, local communities* and Indigenous Peoples* in the Management Unit* are documented or assessed.</t>
  </si>
  <si>
    <t>10.9.3	Management activities* that can cause an increase in frequency, distribution or severity of natural hazards* are identified for those hazards that may be influenced by management.</t>
  </si>
  <si>
    <t>10.9.4	Management activities* are modified and/or measures are developed and implemented that reduce the identified risks*.</t>
  </si>
  <si>
    <r>
      <t xml:space="preserve">INTENT BOX: </t>
    </r>
    <r>
      <rPr>
        <sz val="10"/>
        <rFont val="Cambria"/>
        <family val="1"/>
        <scheme val="major"/>
      </rPr>
      <t>The Organization*, as a tenure* holder, may have limited control over some management activities*, for example, fire suppression. If they cannot modify the activity or if they cannot develop measures to limit the identified risk*, it would be reasonable for The Organization* to work within its sphere of influence* to reduce or limit the risk*.</t>
    </r>
  </si>
  <si>
    <t>NOTE: The requirements to protect environmental values* are covered in Principle 6 and include specific measures related to development, maintenance and use of infrastructure* and silviculture*. If a certificate holder is in conformance with the Indicators* listed below, they will have met the requirements of Criterion 10.10:
•	Water resources: Indicators 6.3.1, 6.3.2, 6.7.1 to 6.7.6.
•	Soils: Indicators 6.3.1 to 6.3.7.
•	Species at risk*: 6.4.2 to 6.4.6.
•	Rare and threatened habitats &amp; ecosystems values: 6.6.3 and 6.6.4.
Rare and threatened landscape values: 6.8.1 to 6.8.6.</t>
  </si>
  <si>
    <t>Note: Certificate holders will meet the requirements of Criterion 10.11 if they conform with the three
Indicators* below, as well as Indicators 6.3.1 to 6.3.7 and Indicators 6.6.1. and 6.6.2.</t>
  </si>
  <si>
    <t>10.11.1	Harvesting practices optimize the use of merchantable* timber, unless left on-site to provide structural diversity and wildlife habitat*, or for silvicultural or cultural reasons.</t>
  </si>
  <si>
    <r>
      <t xml:space="preserve">INTENT BOX: </t>
    </r>
    <r>
      <rPr>
        <sz val="10"/>
        <rFont val="Cambria"/>
        <family val="1"/>
        <scheme val="major"/>
      </rPr>
      <t>The harvesting of merchantable* but non-marketable* trees should be minimized.</t>
    </r>
  </si>
  <si>
    <t>10.11.2	Harvesting and silvicultural operations are conducted in such a way as to avoid or minimize damage to residual trees (crown, trunk and root), including non- merchantable*/non-marketable* trees and trees being left for future harvest.</t>
  </si>
  <si>
    <t>10.11.3	Selection cutting shall maintain or improve stand* quality while ensuring that native tree species are maintained at an ecologically appropriate scale*, unless an alternative yet sound rationale is provided.</t>
  </si>
  <si>
    <t>10.12.1	Operational procedures related to handling of chemicals, liquid and solid non-organic wastes materials*, including fuel, oil, batteries and containers are in place and are implemented. At a minimum, the procedures address:
1.	Collection, storage, and disposal of waste in an environmentally appropriate manner;
2.	Adherence to a waste recycling program, where it exists;
3.	Measures to prevent spills;
4.	Emergency plans for cleanup and treatment of injuries following spills or other accidents;
5.	Refueling constraints, including buffers around riparian zones* and water bodies*;
6.	Removal of used materials, including machinery and equipment; and
7.	Securing abandoned buildings owned by The Organization* on the Management Unit*.</t>
  </si>
  <si>
    <t>NFSS Checklist</t>
  </si>
  <si>
    <t>Yes</t>
  </si>
  <si>
    <t>FSC-STD-CAN-01-2018 V 1-0 EN, 01/01/2020</t>
  </si>
  <si>
    <t>Yes.  The company has indicated that they know there are no IFL's in the MU.  Detailed HCV assessment available.</t>
  </si>
  <si>
    <t>N/A</t>
  </si>
  <si>
    <t>Positive</t>
  </si>
  <si>
    <t>"Very good planning work done by this group, schedules are up to date and harvest blocks released in a timely fashion to ensure wood gets to the mills asap."</t>
  </si>
  <si>
    <t>Noted</t>
  </si>
  <si>
    <t xml:space="preserve">Barron Canyon and Bissett Creek </t>
  </si>
  <si>
    <t xml:space="preserve">1/ Excellent organisation to work with, respond in a timely fashion and have been very supportive regarding planning, road access, and other operational activities. 
2/ From what we’ve seen, they do a very good job of sustainably managing the forest, especially in white and red pine stands. They have been a good resource for us to exchange ideas and discuss the challenges of forest management in the Great Lakes St. Lawrence Forest (GLSLF). Through their participation in the GLSLF silviculturalists group they have helped us and other forest managers advance the art and science of silviculture in the GLSLF.
</t>
  </si>
  <si>
    <t>Positive and negative</t>
  </si>
  <si>
    <t xml:space="preserve">1/ Doing a very good job with what they have to work with
2/ A little bit of inconsistency in tree marking
3/ Conflict with Ministry of Natural Resources - There is not a level playing field. The public has more freedom compared to forestry guidelines. Totally unreasonable concerning turtles and water crossings. </t>
  </si>
  <si>
    <t>The negative comment refers to MNRF's restrictive prescriptions for Blanding's turtle, a SAR, and for the tight regulation of water crossings by the company and MNRF, which is deemed necessary for environmental protection.</t>
  </si>
  <si>
    <t>Postive</t>
  </si>
  <si>
    <t>1. OVFI staff are very knowledgable and proactive in addressing emerging issues. 
2. The forest manager is in the process of addressing required alterations as a result of the OVF phase 2  forest management plan reviews.</t>
  </si>
  <si>
    <t>Roads</t>
  </si>
  <si>
    <t>Negative</t>
  </si>
  <si>
    <t xml:space="preserve">After harvest, a road was blocked with a berm preventing access to firewood and hunting areas. </t>
  </si>
  <si>
    <t>Going forward there is agreement to establish a committee to review road access protocol.</t>
  </si>
  <si>
    <t>Value protection</t>
  </si>
  <si>
    <t>The OVFI and its shareholders have come a long way in understanding native values and rights</t>
  </si>
  <si>
    <t>Harvest</t>
  </si>
  <si>
    <t>Clear cut size too large, interfears with wildlife and hunting.</t>
  </si>
  <si>
    <t>Field trip planned to discuss concerns prior to harvest.</t>
  </si>
  <si>
    <t>Planning</t>
  </si>
  <si>
    <t>There is not enough funding for a proper native values Report.</t>
  </si>
  <si>
    <t>The MNR are responsible for setting the funding amount.</t>
  </si>
  <si>
    <t>Cultural Heritage Site was at risk</t>
  </si>
  <si>
    <t>After a field visit it was decided to put AOC reserve in several locations within the harvest block.</t>
  </si>
  <si>
    <t>One operator is marginal in his road building and water crossing construction.</t>
  </si>
  <si>
    <t>CAR 2016.1</t>
  </si>
  <si>
    <t>Beechnut Lake Rd and surrounding area</t>
  </si>
  <si>
    <t>N: Still building too many roads. N: Road reclamation should be practised more. N: More wildlife habitat areas should be planned when large tracts of land are being harvested. N: Areas being reharvested before fully regrown. N: More wildlife habitat areas should be planned when large tracts of land are being harvested. N: Areas being reharvested before fully regrown.</t>
  </si>
  <si>
    <t>After subsequent email conversations with the stakeholder, he went out to the area he was complaining about and was complementary about the road practices he saw in the recently completed harvest block (also seen by the auditor).  He was particularly pleased that the operations road had been blocked by the company, and the main road had been installed as a temporary operations access.</t>
  </si>
  <si>
    <t>Management</t>
  </si>
  <si>
    <t>Effective working relationship with the Algonquins of Ontario. Willingness to address public and Indigenous concerns.</t>
  </si>
  <si>
    <t xml:space="preserve">OVF has been an excellent organization to work with. They do a very good job of sustainably managing the forest, especially in white and red pine stands.  Good resource to exchange ideas and discuss the challenges of forest management in the Great Lakes St. Lawrence Forest (GLSLF). </t>
  </si>
  <si>
    <t>Neutral</t>
  </si>
  <si>
    <t xml:space="preserve">Email not form.   Requesting documents pertaining to candidate protected areas. Want to know what was submitted through audits to meet the FSC requirements pertaining to gap analysis and the identification and mapping of candidate protected areas. </t>
  </si>
  <si>
    <t>Plan to communicate with this stakeholder prior to the next audit</t>
  </si>
  <si>
    <t>Generally good management in the last year</t>
  </si>
  <si>
    <t>One operator builds marginal roads and water crossings, and in one instance, is non-compliant.</t>
  </si>
  <si>
    <t>CAR 2016.1 resulted from analysis of the water crossing on a site visit.</t>
  </si>
  <si>
    <t>Ottawa Valley Forest has done an exceptional job of managing white and red pine sustainably. Managing these species is quite difficult and OVF is on the leading edge of pine management. They contribute expertise to inform development of various guides and policies and are eager to share their experience with other forest management companies. I have learned a great deal from collaborating with their staff.</t>
  </si>
  <si>
    <t>Thanked for response 25/10/17 RR</t>
  </si>
  <si>
    <t xml:space="preserve">In my opinion, the Ottawa Valley forest approach to forest management was aggressive anti-biological and fad directed re silviculture driven.' </t>
  </si>
  <si>
    <r>
      <t xml:space="preserve">Thanked for response 04/10/17 RR.  Auditor response:  The forest management </t>
    </r>
    <r>
      <rPr>
        <i/>
        <sz val="10"/>
        <rFont val="Cambria"/>
        <family val="1"/>
      </rPr>
      <t xml:space="preserve">is </t>
    </r>
    <r>
      <rPr>
        <sz val="10"/>
        <rFont val="Cambria"/>
        <family val="1"/>
      </rPr>
      <t>silviculture driven, as opposed to volume driven.  The silviculture forester is exceptionally qualified, and has honed the art of growing pine to a fine science.  The annual harvest has been less than half the sustainable level as determined by the FMP analysis process.  LN</t>
    </r>
  </si>
  <si>
    <t>My bear management unit has been seriously eroded by intensive forest management and competition from other hunters.</t>
  </si>
  <si>
    <t>Auditor response:  The company is meeting management objectives for multiple resources.  That area is dominated by pine and intolerant hardwoods, requiring regeneration harvesting, which actually results in better bear habitat.  But visibility is severely impacted, hence a bear hunter's dilemma.</t>
  </si>
  <si>
    <t>OVFI generally manages well.  Disagreements over a couple of prescriptions should be mitigated by amending the FMP and clarifying confusing wording in the next FMP.</t>
  </si>
  <si>
    <t>See Observation 2018.2.</t>
  </si>
  <si>
    <t>Confidential concerns that company is not following FMP prescription criteria.</t>
  </si>
  <si>
    <t>Auditor met with stakeholder and went on-site to make analysis of criticism.  See Observation 2018.2.</t>
  </si>
  <si>
    <t>The company's Silviculture Forester is doing a good job renewing white pine.</t>
  </si>
  <si>
    <t>Auditor thanked stakeholder for comments in person.</t>
  </si>
  <si>
    <t>S5</t>
  </si>
  <si>
    <t>First Nation Chief</t>
  </si>
  <si>
    <t>...for the audit with Ottawa Valley Forest Inc. at this time I have no concerns</t>
  </si>
  <si>
    <t>Local expert thanked him for responding to a specific request for comment.</t>
  </si>
  <si>
    <t>First Nation Representative</t>
  </si>
  <si>
    <t>FOP for revised Block 420 did not reflect the importance of an older hemlock stand to moose and deer habitat, so it should be managed by single tree selection rather than by shelterwood.  Communication was not conducive to resolving issues FN raised.  The FOP for the revised portion of the block was received in summer, when vacations do not contribute to a quick reply.   While the block was not harvested by OVFI operators, the rep expressed a question in his mind about the path forward, and whether or not a problem still exists.</t>
  </si>
  <si>
    <t>See Observation 2020.7</t>
  </si>
  <si>
    <t>Balsam fir</t>
  </si>
  <si>
    <t>Abies balsamea</t>
  </si>
  <si>
    <t>*</t>
  </si>
  <si>
    <t>Eastern red cedar</t>
  </si>
  <si>
    <t xml:space="preserve">Juniperus virginiana     </t>
  </si>
  <si>
    <t>Eastern larch</t>
  </si>
  <si>
    <t>Larix laricina</t>
  </si>
  <si>
    <t>White spruce</t>
  </si>
  <si>
    <t>Picea glauca</t>
  </si>
  <si>
    <t>Red spruce</t>
  </si>
  <si>
    <t>Picea rubens</t>
  </si>
  <si>
    <t>Black spruce</t>
  </si>
  <si>
    <t>Picea mariana</t>
  </si>
  <si>
    <t>Eastern white pine</t>
  </si>
  <si>
    <t>Pinus strobus</t>
  </si>
  <si>
    <t>Jack pine</t>
  </si>
  <si>
    <t>Pinus banksiana</t>
  </si>
  <si>
    <t>Northern white cedar</t>
  </si>
  <si>
    <t>Thuja occidentalis</t>
  </si>
  <si>
    <t>Eastern hemlock</t>
  </si>
  <si>
    <t>Tsuga canadensis</t>
  </si>
  <si>
    <t>Red maple</t>
  </si>
  <si>
    <t>Acer rubrum</t>
  </si>
  <si>
    <t>Sugar maple</t>
  </si>
  <si>
    <t>Acer saccharum</t>
  </si>
  <si>
    <t>Silver maple</t>
  </si>
  <si>
    <t xml:space="preserve">Acer saccharinum    </t>
  </si>
  <si>
    <t>Yellow birch</t>
  </si>
  <si>
    <t>Betula alleghaniensis</t>
  </si>
  <si>
    <t>White birch</t>
  </si>
  <si>
    <t>Betula papyrifera</t>
  </si>
  <si>
    <t>Bitternut hickory</t>
  </si>
  <si>
    <t xml:space="preserve">Cary cordiformis   </t>
  </si>
  <si>
    <t>Fagus grandifolia</t>
  </si>
  <si>
    <t>Green (red) ash</t>
  </si>
  <si>
    <t xml:space="preserve">Fraxinus pennsylvanica    </t>
  </si>
  <si>
    <t>Black Ash</t>
  </si>
  <si>
    <t>Fraxinus nigra</t>
  </si>
  <si>
    <t>White Ash</t>
  </si>
  <si>
    <t>Fraxinus americana</t>
  </si>
  <si>
    <t>Butternut</t>
  </si>
  <si>
    <t>Juglans cinerea</t>
  </si>
  <si>
    <t>Balsam poplar</t>
  </si>
  <si>
    <t>Populus balsamifera</t>
  </si>
  <si>
    <t>Large tooth aspen</t>
  </si>
  <si>
    <t>Populus grandidentata</t>
  </si>
  <si>
    <t>Quaking aspen</t>
  </si>
  <si>
    <t>Populus tremuloides</t>
  </si>
  <si>
    <t>Black cherry</t>
  </si>
  <si>
    <t>Prunus serotina</t>
  </si>
  <si>
    <t>White oak</t>
  </si>
  <si>
    <t xml:space="preserve">Quercus alba   </t>
  </si>
  <si>
    <t>Bur oak</t>
  </si>
  <si>
    <t xml:space="preserve">Quercus macrocarpa    </t>
  </si>
  <si>
    <t>Northern red oak</t>
  </si>
  <si>
    <t>Quercus rubra</t>
  </si>
  <si>
    <t>Basswood</t>
  </si>
  <si>
    <t>Tilia americana</t>
  </si>
  <si>
    <t>White elm</t>
  </si>
  <si>
    <t>Ulmus americana</t>
  </si>
  <si>
    <t xml:space="preserve">yes </t>
  </si>
  <si>
    <t>yes</t>
  </si>
  <si>
    <t>no</t>
  </si>
  <si>
    <t>FSC 100%</t>
  </si>
  <si>
    <t>Roundwood</t>
  </si>
  <si>
    <t>Abies balsamea; Larix laricina; Juniperus virginiana; Picea glauca; Picea rubens; Picea mariana; Pinus resinosa; Pinus strobus; Pinus banksiana; Pinus sylvestris; Thuja occidentalis; Tsuga canadensis; Acer rubrum; Acer saccharum; Acer saccharinum; Betula alleghaniensis; Betula papyrifera; Fagus grandifolia; Fraxinus pennsylvanica; Fraxinus nigra;Fraxinus americana; Juglans cinerea; Populus balsamifera; Populus grandidentata; Populus tremuloides; Prunus serotina; Quercus alba; Quercus rubra; Quercus macrocarpa; Tilia americana; Ulmus Americana</t>
  </si>
  <si>
    <t>Acer rubrum; Acer saccharum; Acer saccharinum; Betula alleghaniensis; Betula papyrifera; Fagus grandifolia; Fraxinus pennsylvanica; Fraxinus nigra;Fraxinus americana; Juglans cinerea; Populus balsamifera; Populus grandidentata; Populus tremuloides; Prunus serotina; Quercus alba; Quercus rubra; Quercus macrocarpa; Tilia americana; Ulmus americana</t>
  </si>
  <si>
    <t>September 20-24, 2021</t>
  </si>
  <si>
    <t>The company shall ensure that the use of pesticides* complies with all legal* requirements of Annex A related to the transport, storage, handling, application and emergency procedures for cleanup following accidental spillages of dangerous products.</t>
  </si>
  <si>
    <t xml:space="preserve">THE CERTIFICATION ASSESSMENT PROCESS </t>
  </si>
  <si>
    <t>September 20: Opening meeting</t>
  </si>
  <si>
    <t>September 20-24: Review of documentation, staff interviews</t>
  </si>
  <si>
    <t>September 24: Closing meeting</t>
  </si>
  <si>
    <t>September 16-24: Stakeholder meetings</t>
  </si>
  <si>
    <t>Factors increasing auditing time: Indigenous Peoples present, HCVs present.</t>
  </si>
  <si>
    <r>
      <t xml:space="preserve">1) </t>
    </r>
    <r>
      <rPr>
        <sz val="11"/>
        <rFont val="Cambria"/>
        <family val="1"/>
      </rPr>
      <t>Larry Nall (Audit Team Leader).  B.S. Forest Management, consulting forester, owner of a medium-sized forest management company for thirty-four years, then a lead auditor FM/COC for thirteen years.</t>
    </r>
  </si>
  <si>
    <r>
      <t xml:space="preserve">2) </t>
    </r>
    <r>
      <rPr>
        <sz val="11"/>
        <rFont val="Cambria"/>
        <family val="1"/>
      </rPr>
      <t>Peter Nitschke (Local Expert):  B.S. , M.S. Forest Management.  Peter worked as a forester in industry and provincial government, and was the general manager of an FSC-certified forest management company for twenty years until his retirement in 2020.</t>
    </r>
  </si>
  <si>
    <t>Larry  Nall</t>
  </si>
  <si>
    <t xml:space="preserve">The assessment involved review of relevant management planning documentation and records, site visits, discussion with forest managers and workers and completion of the forest management checklists. </t>
  </si>
  <si>
    <r>
      <t xml:space="preserve">The forest management was evaluated against the National Forest Stewardship Standard (NFSS) for </t>
    </r>
    <r>
      <rPr>
        <sz val="11"/>
        <rFont val="Cambria"/>
        <family val="1"/>
      </rPr>
      <t>Canada: ST-FM-006-02,  April  2019.  Available at https://fsc.org/en/document-center</t>
    </r>
  </si>
  <si>
    <t>53 consultees were contacted</t>
  </si>
  <si>
    <t>1 response was received</t>
  </si>
  <si>
    <t>Consultation was carried out on 19/07/2021</t>
  </si>
  <si>
    <t xml:space="preserve">THE FOREST </t>
  </si>
  <si>
    <t>Sustainable Forest License holder, established in 1999.</t>
  </si>
  <si>
    <t>Logging began in the Ottawa Valley in the early 1800’s with the square timber trade and reached its peak in the 1860’s and 70’s.  Most of Renfrew County was "cut over" twice by the early 1900s.  After almost 200 years of logging in the Ottawa Valley Forest, the forest industry remains the single greatest influence on the forest composition and landscape pattern.</t>
  </si>
  <si>
    <t xml:space="preserve">General Manager and Planning Forester-Nick Gooderham, RPF </t>
  </si>
  <si>
    <t>Operations Forester-Bruce Summersby, RPF.  FOP's, plans harvests and roads.</t>
  </si>
  <si>
    <t>Tom Boudreau-senior compliance technician-oversite of compliance program, audits tree marking, does FOP's.</t>
  </si>
  <si>
    <t>Each shareholder with harvesting rights undert the shareholders agreement has an overlapping license. Shareholders have their contracting operators for harvesting. Responsibility of shareholders include harvesting and forest renewal, road construction and maintenance (partly funded by MNRF), tending operations etc.</t>
  </si>
  <si>
    <t xml:space="preserve">The principle that healthy and diverse forest ecosystems are the key to a sustainable forest-based economy </t>
  </si>
  <si>
    <t>•  The conservation of our natural environment the enhancement and maintenance of all forest values</t>
  </si>
  <si>
    <t xml:space="preserve">•  Conducting the business in a professional, open and fair manner </t>
  </si>
  <si>
    <t xml:space="preserve">•  Providing shareholders with the most cost effective and efficient forest management services and support  </t>
  </si>
  <si>
    <t>•  Promoting awareness and training for the safety and well being of forest worker</t>
  </si>
  <si>
    <t xml:space="preserve">•  Continuous learning and the application of the best available science and knowledge </t>
  </si>
  <si>
    <t>The clearcut silvicultural system is best suited to promote light-demanding species such as poplar (trembling aspen and largetooth aspen), white birch and jack pine.</t>
  </si>
  <si>
    <t xml:space="preserve">The common theme in the ‘modified clearcut’ is that the majority of the dominant overstory is harvested but certain species and/or classes are retained to form part of the next stand. </t>
  </si>
  <si>
    <t>The clearcut is considered to be ‘modified’ when the stocking of residual stems meets the FRI minimum stocking standard of 30% (normally 10m2/ha basal area or greater).</t>
  </si>
  <si>
    <t>One variation of the modified clearcut involves the careful harvest of most of the dominant trees in the stand (typically poplar) and the retention of long-lived desirable species that are usually subordinate to the main canopy (typically white pine, red pine, white spruce, red oak and other tolerant hardwoods).  Another variation of the modified clearcut may be to retain a residual overstory to act as a ‘nurse crop’ for desirable regeneration occurring in the understory.  The strip clearcut system is a variation of the clearcut system that harvests the mature overstory in a series of strips separated by strips of retained mature trees. The retained strips provide the regenerating strip with both seed and some shelter from drying winds.</t>
  </si>
  <si>
    <r>
      <t xml:space="preserve">Patch clearcutting is defined in the </t>
    </r>
    <r>
      <rPr>
        <i/>
        <sz val="11"/>
        <rFont val="Cambria"/>
        <family val="1"/>
      </rPr>
      <t xml:space="preserve">Silvicultural Guide(s) </t>
    </r>
    <r>
      <rPr>
        <sz val="11"/>
        <rFont val="Cambria"/>
        <family val="1"/>
      </rPr>
      <t>as the removal of the overstory in a small irregularly shaped, spaced and sized cut area. With patch clearcutting, the physical dimensions of clearcuts are typically between 6 and 16 hectares.  ‘Patch cuts’ involve the complete removal of the overstory as in the clearcut system but are restricted to patches of one hectare or less.</t>
    </r>
  </si>
  <si>
    <t xml:space="preserve">The shelterwood system uses the gradual removal of the overstory in a series of periodic partial cuts to create conditions suitable for the establishment and development of even-aged regeneration in the “shelter” of the overstory.  An additional harvest treatment may be introduced before the regeneration cut. This harvest is called the preparatory or prep cut. Its purpose is to remove the smaller and weaker trees, as well as any undesirable species, in order to provide space for the development of full, deep crowns on the preferred seed-bearing trees.  This harvest usually occurs 20 years in advance of the regeneration cut, typically at about 60 years of age.  </t>
  </si>
  <si>
    <t xml:space="preserve">The first removal harvest may be carried out under the normal natural regeneration scenario when adequate stocking of desired regeneration has been obtained. </t>
  </si>
  <si>
    <t xml:space="preserve">The Selection System is a periodic, partial cutting system controlled by stocking (basal area), that uses indicators of tree vigour and risk to determine which trees should be removed. The periodic harvests maintain or create an uneven-aged condition in the stand until, over time, all ages and sizes of trees are represented.  The high residual stocking and crown closure favours species that are tolerant of shade such as maple, beech and hemlock.    </t>
  </si>
  <si>
    <t>Hand falling, skidding; feller/buncher, skidding; cut-to-length harvested/forwarder.</t>
  </si>
  <si>
    <t>Based on Forest Resource Inventory, predicting volumes and species harvested from the Annual Harvest Area (AHA).</t>
  </si>
  <si>
    <t>Fifteen areas dominated by white and/or red pine that have not been disturbed in at least 30 years were set aside in 1996 as candidate old growth protection areas.</t>
  </si>
  <si>
    <t xml:space="preserve">There are a total of 42 provincial significant wetlands documented in the Natural Resource Values Information System in the Ottawa Valley Forest, covering 17,146 hectares.  Crown land portions of some evaluated wetlands will be protected by designation as Conservation Reserves under the Public Lands Act. Populations of rare trees encountered at the stand level will be maintained or enhanced using site specific Forest Operations Prescriptions.  Collectively, the Provincial Parks, Conservation Reserves, Enhanced Management Areas and ANSIs within the Ottawa Valley Forest contribute to Ontario’s goals of protecting representative ecosystems and natural features.
</t>
  </si>
  <si>
    <t>Management Areas and ANSIs within the Ottawa Valley Forest contribute to Ontario’s goals of protecting representative ecosystems and natural features.</t>
  </si>
  <si>
    <t>The following HCVF values were identified in the HCVF assessment report:
Sources of information: FMP, the SAR list for Pembroke District, HCVFs considered in adjacent or comparable FSC HCVF reports, or suggested by reviewers or local experts
Following the analysis, the study resulted in identification of 19 HCVFs and 5 potential HCVFs (Flooded Jellyskin has been removed from the ESA list) which are summarized in the Table 2 of the report – Summary of Value by HCV Status, Category, and Question</t>
  </si>
  <si>
    <t>HCV 1 -Species Diversity
HCV 2 -Landscape-level ecosystems and mosaics
HCV 3 -Ecosystems and habitats
HCV 4 -Critical ecosystem services                                                                                                                  HCV 6 - Cultural values</t>
  </si>
  <si>
    <r>
      <t>Following requirements of Part E of the Forest Management Planning Manual (FMPM), OVFI follows an annual reporting policy.  The final year of the FMP requires a fifth year report.  The Crown Forest Sustainability Act requires an independent third-party audit every five years, which monitors the efficacy of OVFI's management practices and compares them to the FMP.
Certified compliance inspectors (trained and certified by MNRF- One week training program carried out by MNRF with all inspectors.) operate at the MNRF, OVFI and shareholder level
Level of monitoring by the compliance inspectors:
 Shareholder level compliance
 OVFI level compliance
 MNRF</t>
    </r>
    <r>
      <rPr>
        <sz val="11"/>
        <color indexed="10"/>
        <rFont val="Cambria"/>
        <family val="1"/>
      </rPr>
      <t xml:space="preserve"> </t>
    </r>
    <r>
      <rPr>
        <sz val="11"/>
        <rFont val="Cambria"/>
        <family val="1"/>
      </rPr>
      <t xml:space="preserve">Pembroke District compliance
</t>
    </r>
  </si>
  <si>
    <t>Hunting and recreation activities as well as Non Timber Forest products (NTFPs) harvesting  may take part in the forest area.</t>
  </si>
  <si>
    <t>Potential impacts could be: water crossing issues, dumping, litter.</t>
  </si>
  <si>
    <t>OVFI is providing adequate access, while forest management objectives are protected.</t>
  </si>
  <si>
    <t>At the manufacturing facilities, although some are certified for CoC. The company has developed procedures to ensure risks are addressed.</t>
  </si>
  <si>
    <t>The licensee receives an Authority to Haul Unscaled Crown Forest Resources permit.  The licensee will ensure that each load leaving the place of harvesting is</t>
  </si>
  <si>
    <t>accompanied by a Bill of Lading showing the date, delivery point, FSC COC code, FSC claim, and Ministry Approval number. The Bill of Lading must be turned in at the point of delivery or measurement site.</t>
  </si>
  <si>
    <t>The certified product will be identified by the Bill of Lading and invoice.</t>
  </si>
  <si>
    <t>Information in the bill of lading include: transport date and hour, FSC COC code, District, licence, approval number, cut block number, transport vehicle type and ID, product type, species, contractor, measuring point, final destination.
Invoices for products sold with FSC claims will include the following: Name and contact details of COMPANY; Chain of Custody certification code of COMPANY; Name and address of customer; Date of the invoice; Description of the product sold with an FSC claim; Quantity of product sold with FSC claim.</t>
  </si>
  <si>
    <t>The chain of custody from OVFI ends at the manufacturing facility.</t>
  </si>
  <si>
    <t>Maps are attached to Forest Management plans (FMPs) Geographic Information System (GIS) various layers, includes company boundaries, values, stands with various characteristics, proposed operations etc.</t>
  </si>
  <si>
    <t xml:space="preserve">
There are no excised areas. Policy not evaluated.</t>
  </si>
  <si>
    <t xml:space="preserve">
There are no other forest areas owned or managed. Policy not evaluated.</t>
  </si>
  <si>
    <t>Sept 15, 2021.</t>
  </si>
  <si>
    <t xml:space="preserve">September 15, 2021.  A review of FOIP inspection (697046) results for the 2021 Chemical Site Prep Program, initiated on July 28, and completed on August 7, showed that all the attributes in the inspection format for pesticide application were reported as "in compliance" with a brief description of results.  The compliance inspection was done by Nigel Nieman, an OVFI compliance inspector. </t>
  </si>
  <si>
    <t>The land base that OVFI manages is owned by the provinced of Ontario.  Ottawa Valley Forest Inc. was formed by a partnership of interested companies to be the holder of the Sustainable Forest Licence.  The operation of the company, including the distribution of the harvest allocation, is governed by a Unanimous Shareholders Agreement.</t>
  </si>
  <si>
    <t>In 1996, the numerous wood processing facilities and logging contractors that held, or had held, licenses to harvest wood on the former Pembroke Crown Management unit were approached by the Ministry of Natural Resources and Forestry to create an organisation capable of taking on the responsibilities of a Sustainable Forest Licence.  Ottawa Valley Forest Inc. was formed by a partnership of interested companies to be the holder of the Sustainable Forest Licence.  The operation of the company, including the distribution of the harvest allocation, is governed by a Unanimous Shareholders Agreement.</t>
  </si>
  <si>
    <t>Maps are attached to Forest Management plans (FMPs) in Appendix A. Geographic Information System (GIS) with various layers shows company boundaries.</t>
  </si>
  <si>
    <t>There is no evidence of bribery, coercion, or other acts of corruption.</t>
  </si>
  <si>
    <t>m: 5
f: 2</t>
  </si>
  <si>
    <t>271,998 cu m (FMP-13, 2021-2131)</t>
  </si>
  <si>
    <t xml:space="preserve">Ottawa Valley Forest Inc. is a cooperative of ten forest industries and logging companies and the holder of the Sustainable Forest License (SFL) for the Ottawa Valley Forest located in Renfrew County, Ontario.  OVFI is responsible for forest management planning and the implementation of forest management activities on  the Ottawa Valley Forest.  While the whole of Renfrew County is considered to be the management unit, OVFI is only responsible for the management of Crown lands within the county  that are managed for forestry purposes. </t>
  </si>
  <si>
    <t>Total forest area is 247,424 ha. The area is unofficially divided into shareholder operating areas.</t>
  </si>
  <si>
    <t xml:space="preserve">The commitment is demonstrated clearly on the OVFI website with a dedicated Forest Certification page. The certificate is framed and on display in the office boardroom.  </t>
  </si>
  <si>
    <t>From the Corporate Policies and Procedures doc 1.2.13, a detailed section deals with reporting, and encouragement to report, who to report to, and that disciplinary action will be warranted.</t>
  </si>
  <si>
    <t>2011-19, 3804 ha</t>
  </si>
  <si>
    <t>2011-19, 10,736 ha</t>
  </si>
  <si>
    <t>September 20, 2021.  The general manager provided an updated version of the OVFI Dispute Resolution Procedure.  Clause 3 stipulates that operations will cease when addressing disputes of substantial magnitude.</t>
  </si>
  <si>
    <t>September 20, 2021.  The silviculture forester engaged with the Great Lakes-St. Lawrence Silviculture Group, as well as with Alison Luke and Krista Watters of MNFR for feedback on ESRA formulation.</t>
  </si>
  <si>
    <t>Sept 20, 2021.</t>
  </si>
  <si>
    <t>November 24, 2019.  The company and MNRF are formulating new language to clarify the criteria for white and red pine 2 and 3 cut shelterwoods and white pine clearcut with seed tree.  The draft proposal is almost complete.    October 26, 2020.  A Memo dated August 4, 2020 was sent by the MNRF Regional Director outlining a path towards clarifying acceptable field determinations for prescriptions for white pine and red pine management.  Discussions with the forest manager and feedback from MNRF staff indicate mutual agreement with this process.  Additional clarification will be provided in a new forest management plan, currently being devloped. Closure of this observation should be evaluated at next audit.  September 20, 2021.  The 2021-31 FMP updated language in the Silviculture Ground Rules to make the descriptive phrases clearer.  The FMP modeled a 2-cut shelterwood system in its Analysis Package, replacing the 3-cut system, which monitoring has shown is difficult to achieve optimal results.  The plan is expected to be approved by the end of 2021.</t>
  </si>
  <si>
    <t>Y</t>
  </si>
  <si>
    <t>VisionMax (glyphosate)</t>
  </si>
  <si>
    <t xml:space="preserve">Effectiveness, cost,availability of labor </t>
  </si>
  <si>
    <t>Blocks 30, 44, 152, 157, 266, 269, 564, 800</t>
  </si>
  <si>
    <t>Restricted HHP</t>
  </si>
  <si>
    <t>1319 liters</t>
  </si>
  <si>
    <t>Trichlopyr</t>
  </si>
  <si>
    <t>Not used in last year</t>
  </si>
  <si>
    <t>1. Non-chemical methods are much less effective, and result in too much disturbance of the duff layer.  2. The alternative trichlopyr is 10 times more expensive, and red and jack pine are subject to mortality with its use.  3. Glyphosate is restricted, not highly restricted.</t>
  </si>
  <si>
    <t>Only one herbicide has been used in the last year, based on comparison factors.</t>
  </si>
  <si>
    <t>The forester who formulated the ESRA's followed guidance from the Great Lakes-St. Lawrence Silviculture Group who consulted with all the SFL's in the region, and included the elements in Annex 2.</t>
  </si>
  <si>
    <t>The results of the ESRA were used in prescribing around water features and hunting camps.  Larger buffers were prescribed.</t>
  </si>
  <si>
    <t>The Silviculture Group incorporated those requirements in its ESRA guides.</t>
  </si>
  <si>
    <t>The silviculture forester who wrote the ESRA's consulted the online database.</t>
  </si>
  <si>
    <t>That was all weighed in the prescription formulations.</t>
  </si>
  <si>
    <t>On examination of the operational plans, expanded buffers were obviously from the ESRA considerations.</t>
  </si>
  <si>
    <t>The Algonquins of Ontario were interested in receiving the ESRA's and operational plans.  They requested that lands within the First Nations Settlement not be sprayed prior to those parcels reverting to the First Nations.</t>
  </si>
  <si>
    <t>The GLSL Silviculture Group has done research that is shared with the forests in the region.</t>
  </si>
  <si>
    <t>GLSL Silviculture Group and Algonquins of Ontario were engaged.</t>
  </si>
  <si>
    <t>The silviculture technician copied the auditor the email she sent to the nursery, attaching the FSC Pesticide Policy list of restricted and prohibited chemicals.  The CEO of the nursery responded that they do not use any chemical on that list in preparation of the seedlings the company orders.</t>
  </si>
  <si>
    <t>The auditor verified the Renewal Prescription Form for Block 44.  All the required attribute fields were completed.</t>
  </si>
  <si>
    <t>Risk prevention is reflected in specific block prescription adaptations.  For example, the buffer around hunting camps has been expanded to 120 meters.</t>
  </si>
  <si>
    <t>No damages have been reported or observed.</t>
  </si>
  <si>
    <t>3804 ha restocked by replanting 2011-2019</t>
  </si>
  <si>
    <t>10,736 ha restocked by natural regeneration 2011-2019</t>
  </si>
  <si>
    <t>Forest Resource Inventory is performed by MNRF, whose responsibility it is to approve the AAC.  AAC calc based on growth and yield curves adjusted by the objectives of the FMP, primarily by limitations inherent in protection for diversity and habitat. The AAC is calculated by OVFI, documented in the Analysis Package of the FMP.</t>
  </si>
  <si>
    <t>Vision-Max (glyphosate), is the only herbicide used in the last year, for site preparation, to ensure survival of conifer and red oak regeneration in the critical establishment period.</t>
  </si>
  <si>
    <t>The company has been advised that parcels that will leave Crown ownership, once the Final Agreement is signed between the Algonquins and Ontario, will be managed by OVFI until the transfer takes place, an undetermined time.  Endangered species regulations for seasonal closures for Blanding turtles is seriously impacting the harvesters economically, because activity is restricted in some prime operating months.</t>
  </si>
  <si>
    <t>Silviculture Forester-Alex Emond</t>
  </si>
  <si>
    <t>Silviculture Technician-Peter Vanderveest</t>
  </si>
  <si>
    <t>Bookkeeper-Leslie Densmore</t>
  </si>
  <si>
    <t>The logs pass from OVFI to the mills, identified through the Bill of Lading, with info containing volume, product, FSC100%, SA-FM/COC-002701.  On Crown lands there is strong legislation in place for demonstrating the legality of harvests and wood purchases (Crown Forest Sustainability Act). There are no CITES species grown on the Forest.</t>
  </si>
  <si>
    <t>The general manager keeps a spreadsheet with complaints received and mitigation measures undertaken to satisfy the complainant if the complaint is accepted to be credible.</t>
  </si>
  <si>
    <t>There was one complaint recorded in the last year.  In Block 755, the road to a hunting camp on Crown land was damaged by the operator.  The complaint was received on December 1, 2020, and responded to one the same date.  The issue was resolved on the ground by the operator and the complainant.</t>
  </si>
  <si>
    <t>The operator agreed to fix the road prior to the start of the 2021 hunting season.  The operator finished the road maintenance on September 20, 2021, to the satisfaction of the complainant.</t>
  </si>
  <si>
    <t>The resolution process's first step is a ground meeting with the complainant.  The mitigation measures were worked out at that meeting, and implemented by the operator.</t>
  </si>
  <si>
    <t>Policy 1.2.6 of the Corporate Policies and Procedures meets related legislation and is publicly available upon request.</t>
  </si>
  <si>
    <t>Under the Policy Statement of Policy 1.2.6, disciplinary action within the company or pursuing court action action are listed if corruption does occur.</t>
  </si>
  <si>
    <t>There is no evidence to contradict conformity with federal and provincial laws.</t>
  </si>
  <si>
    <t xml:space="preserve">There are no collective bargaining agreements.  </t>
  </si>
  <si>
    <t>Related legislation is available and known.  There is no evidence of non-compliance following interviews and documents review.  All of the bush crews are relatively small and labour organizations are not practical is a common response by workers.</t>
  </si>
  <si>
    <t>From the Corporate Policies and Procedures, 1.2.11, gender equality is declared.</t>
  </si>
  <si>
    <t>1.2.11 specifies job opportunity equity.</t>
  </si>
  <si>
    <t>Although this is a law, the employee handbook does not specifically refer to maternity and paternity leave.</t>
  </si>
  <si>
    <t>N</t>
  </si>
  <si>
    <t>2.2.4</t>
  </si>
  <si>
    <t>The company shall update its documentation to confirm that maternity and paternity leave is available for no less than a six-week period after childbirth, and there is no penalty for taking it.</t>
  </si>
  <si>
    <t>The company holds semi-weekly staff meetings with all employees.  Since each employee has his/her autonomous function within the company, the general manager stresses active participation in reporting the status of each program.  Employees decide which training they should apply for and in most instances, their preferences are granted and training is paid for by the company.</t>
  </si>
  <si>
    <t>OBS 2021.2</t>
  </si>
  <si>
    <t>The company pays by direct deposit every two weeks.  There was no evidence of tardy payments.</t>
  </si>
  <si>
    <t>The company's employee handbook, HR policy documents, the safety plan, and response to Indicators in this report confirm that the elements listed in Annex B have been covered.  Employees express interest in various training sessions related to their job responsibilities and opportunities for professional growth. Employees expressed that their requests are generally granted, and the company pays for the training.  The employee training record confirms that each employee takes advantage of numerous trainings in the last year.</t>
  </si>
  <si>
    <t>The auditor examined the OVF Staff Training Records 20-21, and found that the record is comprehensive and up-to-date, with September 2021 entries.</t>
  </si>
  <si>
    <t>In the employee handbook, instructions for implementing the complaints system are addressed in Clause 3.6.  There is a staff committee for complaints that are taken higher than the general manager, consisting of three members from the board of directors.</t>
  </si>
  <si>
    <t>Blocks visited Sept 21: Block 337_335, active stand improvement releasing red pine, red oak, and white pine after an old pine seed cut failure, by removing the middle story of competing unacceptable trees.  Block 137, marked 2-cut shelterwood, confirming the validity of the prescription.  Block 137, marked clearcut with seed tree, confirming the validity of the prescription.  Block 137, unmarked red pine commercial thinning, with operator selection to a target BA, confirming validity of prescription.  Block 156, active mixed wood clearcut with retention.  Block 138, white pine 2-cut shelterwood, planted in 2016, aerially sprayed in 2018, waiting for the final removal cut when regen reaches the required height.  Block 139, clearcut with seed trees, planted in 2017, aerially sprayed in 2018, failure of spray to be effective, confirmed strategy to attempt to save the pine from suppression due to heavy, tall poplar competition.  Block 139, white pine shelterwood 2-cut, planted in 2017, aerially sprayed in 2018 with mixed effectiveness, confirmed monitoring strategy to determine whether another treatment will be required to reduce competition.</t>
  </si>
  <si>
    <t>Forester Trainee-Julie Antler</t>
  </si>
  <si>
    <t>OVFI is a small company, so women and men are not doing exactly the same jobs.  Comparing Julie and Peter's employment contracts, Julie is paid $25/hr compared to Peter's $24/hr.</t>
  </si>
  <si>
    <t>The auditors verified the bills of lading forms, which are formatted with the FSC claim and COC code. E.g. Bill of Lading, with info containing volume, product, FSC 100%, SA-FM/COC-002701, e.g. BOL 193776 of June 1, 2021 was verified to list all the required attributes.</t>
  </si>
  <si>
    <t>No alien species are used on the forest.</t>
  </si>
  <si>
    <t>GMO's are not used.</t>
  </si>
  <si>
    <t>No fertilizers are used on the forest.</t>
  </si>
  <si>
    <t>The company does not use biological control agents.</t>
  </si>
  <si>
    <t xml:space="preserve">No parties in the Management Unit have used biological control agents </t>
  </si>
  <si>
    <t>The forest does not use biological control agents,</t>
  </si>
  <si>
    <t>The forest is not in the boreal region.</t>
  </si>
  <si>
    <t>The forest is not on private land.</t>
  </si>
  <si>
    <t>The forest does not convert natural stands to plantations.  The only significant non-forest land conversion is for gravel pits to rock new roads, or resurface existing roads to prevent erosion and allow all-weather access for management activities.</t>
  </si>
  <si>
    <t>The forest does not convert natural stands to plantations.</t>
  </si>
  <si>
    <t xml:space="preserve">
7.2.2	The management plan* includes the legal* provincial forest management planning requirements and addresses the following elements:
1.	Management objectives*;
2.	Description of the forest resources to be managed, environmental limitations, land use and ownership status, socio-economic conditions and profile of adjacent lands;
3.	Results of assessments and monitoring programs;
4.	Planned management activities* and silvicultural systems* used, based on the ecology of the forest* and its social context;
5.	Rationale for timber harvesting levels* and species selection;
6.	Measures to prevent and mitigate negative impacts of management activities*;
7.	Measures to conserve and/or restore* values identified throughout the other
Principles* of the Standard;
8.	Maps describing the forest resources, key infrastructure*, land use and management designations (including HCVs*), and planned management activities*.</t>
  </si>
  <si>
    <t>FOIP</t>
  </si>
  <si>
    <t>Forest Operation Information Program</t>
  </si>
  <si>
    <t>AR</t>
  </si>
  <si>
    <t>Annual Report</t>
  </si>
  <si>
    <t>AOC</t>
  </si>
  <si>
    <t>Area of Concern</t>
  </si>
  <si>
    <t>MNRF</t>
  </si>
  <si>
    <t>MECP</t>
  </si>
  <si>
    <t>Ministry of Environment, Conservation, and Parks</t>
  </si>
  <si>
    <t>Annual Work Schedule</t>
  </si>
  <si>
    <t>AOO</t>
  </si>
  <si>
    <t>Algonquins of Ontario</t>
  </si>
  <si>
    <t>Revisions can be made quicky by amendments to the current plan.</t>
  </si>
  <si>
    <t>The Annual Reports are public information and are posted on the OVFI website.</t>
  </si>
  <si>
    <t>The company should have written instructions in the compliance inspection format regarding safety checks on operators for its compliance techs.</t>
  </si>
  <si>
    <t>Compliance with relevant occupational health and safety regulations as specified in Annex A is demonstrated through verification with the operators, but the company does not have written instructions in the compliance inspection format for safety checking on operators for its compliance techs.</t>
  </si>
  <si>
    <t xml:space="preserve">November 4, 2020.  Based on the provisions of INT-STD-20-007_38, referring to FSC-STD-20-001 V4-0, 4.3.16 a), minor nonconformity shall be corrected within the maximum period of one year (under exceptional and justified circumstances the timeline may be extended to two years.  From INT-STD-20-001_41, an epidemic is considered as being typical of a situation that is beyond the control of the CH.  The silviculture technician has documented a narrative describing the effect of the pandemic on performance of assessments by a new employee.  The office was closed, so the new techs could not connect to an office computer for training.  No more than one person was permitted to drive in each vehicle, so training could not be accomplished during driving time.   Without proper training, the new techs were impaired in their ability to perform complex assessments.  September 23, 2021.  There has been a complete turnover in the silviculture staff in the last year.  The new staff has significantly caught up on the currency of monitoring this field season.  </t>
  </si>
  <si>
    <t>Blocks visited Sept 23: Block 582, Mixed wood clearcut with seed trees, recently harvested.  Block 582, white pine shelterwood seed cut.  Block 883, white pine shelterwood seed cut 2013, planted in 2016, manual tending in 2021.  Block 885, active red oak shelterwood seed cut.  Block 884, white pine shelterwood seed cut 2013, planted 2015, manual tending 2017, evaluated to need another manual tending in 2022.</t>
  </si>
  <si>
    <t>September 21, 23: Site visits</t>
  </si>
  <si>
    <t>Documented in FMP 4.7.3 and Supp Doc F, implementation records are kept by the company, and verifiable targets are in FMP-Table 4.  The silviculture staff has had a complete turn-over in the last year.  When the new staff was hired, they came into a monitoring program that was not current (CAR 2019.6).  They have improved the currency significantly and an examination of all the surveys they do showed that they have become current in several survey categories, with projections to achieve currency before the snow ends the survey season.  The staff maintains a spreadsheet with required monitoring surveys and completions, and this spreadsheet has shown significant improvement since the S5.</t>
  </si>
  <si>
    <t>AHA</t>
  </si>
  <si>
    <t>Available Harvest Area</t>
  </si>
  <si>
    <t>AAC</t>
  </si>
  <si>
    <t>Annual Allowable Cut</t>
  </si>
  <si>
    <t>1.  AAC is expressed in the FMP as available harvest area (AHA), a product of the modeling process in the Analysis Package.  Ecological constraints are put into the model to ensure ecosystem functions are maintained or enhanced.  2. The FMP has contingency allocations in the event of a fire or significant natural disturbance.  There are provisions to amend the FMP.</t>
  </si>
  <si>
    <t>The company cannot go over the AHA in a ten-year period.  Since the AHA is converted into the AAC for FSC purposes, this is the unit of measure that reflects sustainability.</t>
  </si>
  <si>
    <t>N/A.  The company has no responsibility for NTFP.</t>
  </si>
  <si>
    <t>Non Timber Forest Products</t>
  </si>
  <si>
    <t>Social and economic impacts are reflected in the Analysis Package and in Sec 3 of the new FMP.</t>
  </si>
  <si>
    <t xml:space="preserve">The company policy is to buy locally whenever possible.   Fuel, office supplies, vehicle purchases and service, and road signs are all procured locally.  Marking paint and flagging are not available locally, so are purchased from large forestry supplier distributors.  </t>
  </si>
  <si>
    <t>The local area does not have a large enough customer base to produce marking paint and flagging.</t>
  </si>
  <si>
    <t>The auditor verified that the budget for 2020-21 is updated and viable.</t>
  </si>
  <si>
    <t>The company's overall silvicultural success for the first nine years of the current FMP is 79%, but this is misleading regarding the FSC standard, which is concerned with regeneration success rather than silvicultural success, broadly defined as regenerating species which are intended through the silvicultural ground rules.  Regeneration success, on the other hand, considers any desirable and commercial species to count toward target stocking levels.  The Year 7 Annual Report, the last year that regeneration success was reported, showed a 96% regeneration success rate.</t>
  </si>
  <si>
    <t>1. The field tours confirmed that the company applies the appropriate silvicultural system to improve composition and structure.  2. For example, the company is planting Cayuga white pine stock from a more southern region for climate change considerations.  Southern red oak was tried and hasn't survived as well, so is no longer planted.</t>
  </si>
  <si>
    <t>The company uses native species, with the seed sources identified from the local zone unless there is an experiment to use a more southern seed for climate change in conjunction with the Forest Gene Conservation Association.  Otherwise, locally collected cones are used for seed collection.</t>
  </si>
  <si>
    <t>FOP</t>
  </si>
  <si>
    <t>Forest Operation Prescriptions</t>
  </si>
  <si>
    <t>The FOP prescribes species to regenerate in each regeneration treatment within a block.  FMP 4.2.2.1, discusses the Silvicultural Ground Rules in detail.</t>
  </si>
  <si>
    <t>FMP 4.2.2.1 describes implentation principles of the Silvicultural Ground Rules.  The field tours verified that the company is using appropriate silvicultural practices.</t>
  </si>
  <si>
    <t xml:space="preserve">In regeneration treatment units within blocks, the Silvicultural Ground Rules often prescribe white pine and red pine artificial regeneration.  These sites must by chemically site prepped, and subsequently are tended either by brush saw or aerially spraying.  Often constraints associated with these sites require hand treatment over chemical treatment in the tending prescriptions.  Prescriptions tailored to individual blocks ensure the best result based on the constraints, and often result in non-use or overall reduction in applications.  </t>
  </si>
  <si>
    <t>The auditor verified that individual block prescriptions include a discussion describing why the chemical is being used, what the alternatives considered are, a description of why chemicals were chosen over hand methods.  Background documents and surveys describe why pesticide use is chosen as the preferred treatment alternative.  When describing why an herbicide not on the restricted use, for example trichlopyr, is not used in favor or glyphosate (restricted), the mortality inflicted on jack and red pine by trichlopyr precluded its use.</t>
  </si>
  <si>
    <t>The company did not use prohibited chemicals in the last year, or anytime for that matter.</t>
  </si>
  <si>
    <t>The auditor verified herbicide application records that list the required attributes.</t>
  </si>
  <si>
    <t>The contract with the applicators requires adherence to all legal requirements.</t>
  </si>
  <si>
    <t>The ESRA's specify buffers, and when to use enhanced buffers, in addition to consideration of application method, timing, signing to reduce risk.  The company keeps records of effectiveness at varying rates to minimize quantities used but maintain effectiveness.</t>
  </si>
  <si>
    <t>The company emphasizes a cautious approach so there is not a need for mitigation or repair.  In an observed instance, a block did not receive an aerial spray treatment because a landowner in the area has expressed sensitivity to chemicals.</t>
  </si>
  <si>
    <t>Negative impacts are documented in the Annual Reports, confirmed in an examination of the 2019-20 AR.</t>
  </si>
  <si>
    <t>The company recognizes that shelterwood and clearcut with retention treatments may be susceptible to blowdown in severe wind events.</t>
  </si>
  <si>
    <t>In Clearcut with Seed Tree Harvest Methods, the draft new FMP specifies that white spruce should not be used as a leave tree due to blowdown possibilities with a shallow-rooted species.</t>
  </si>
  <si>
    <t>CRO</t>
  </si>
  <si>
    <t>Conditions on regular operations</t>
  </si>
  <si>
    <t>The field tour verified that utilization is compliant.  There were no FOIP issues with utilization.  FMP 4.2.2.1.5 Importance of Good Utilisation, discusses OVFI's commitment to optimum utilization.</t>
  </si>
  <si>
    <t>Very minimal damage to residuals was observed during the field tours.  FMP 4.2.2.2, CRO-22, Logging Damage, describes the parameters of damage to residual trees, and defines what is considered excessive and non-compliant.</t>
  </si>
  <si>
    <t>FMP 4.2.2.1 discusses selection harvest.  The key is to retain appropriate BA of different size classes to perpetuate the stand.</t>
  </si>
  <si>
    <t>BA</t>
  </si>
  <si>
    <t>Basal area, expressed as square meters per hectare</t>
  </si>
  <si>
    <t>Contracts for operations all contain clauses requiring proper disposal of waste materials.  Compliance inspections include evaluations of waste disposal, and there were no non-compliances noted in FOIP reports in the last year.</t>
  </si>
  <si>
    <t>A review of vision, values, and objectives in the FMP showed no deviation from FSC standard criteria.</t>
  </si>
  <si>
    <t>FMP Table 10 and Sec 3.6 describe management objectives.</t>
  </si>
  <si>
    <t>SGR</t>
  </si>
  <si>
    <t>Silvicultural Ground Rules</t>
  </si>
  <si>
    <t>FMP 4.2.2.1 describes SGR's, FMP 4.2.2.2 lists and describes CRO's, FMP 4.3.6.1 discusses strategies to manage production of pulp, FMP 4.3.7 discusses salvage procedures, FMP 4.5.2.1 discusses Road Density Management Strategy.  The FMP is detailed and comprehensive in describing measures to achieve the management objectives.</t>
  </si>
  <si>
    <t>1. FMP 3.6.  2. FMP 2.1.2.  3.  FMP Sec 3, discussion on Annual Report requirements.  4. FMP 4.2.2.1 Silvicultural Ground Rules, FMP 4.3 Harvest Operations, and FMP-4.  5. FMP Sec 3.  6. FMP 4.2.2.2 CRO's, Table FMP-11.  7. FMP 4.2.1.1  AOC descriptions.  8. GIS and maps throughout the FMP.</t>
  </si>
  <si>
    <t>FMP Table 10</t>
  </si>
  <si>
    <t>The FMP for 2021-31 has been an update work in progress, and will be approved before the end of the year.  1. Midterm review is made in the Year 5 Annual Report.  2. FMP Supp Doc I, Summary of Public Consultation.  3. FMP Amendments to bring in new Ground Rules.  4. Year 5 AR- midterm review.</t>
  </si>
  <si>
    <t>No request is necessary since it is linked on the OVFI website.</t>
  </si>
  <si>
    <t>Members of the Algonquin communities and Metis First Nations communities were invited to join the planning team prior to the commencement of preparation of the '21-'31 FMP.  Nine members represent the FN communities.  The AWS is presented to all FN groups who request it, followed by a 60-day review period.  Zoom meetings with Metis groups were held on the long-term management direction.  The LCAC was presented with the AWS, the Annual Report, and each stage of the FMP formulation.</t>
  </si>
  <si>
    <t>FN</t>
  </si>
  <si>
    <t>First Nations</t>
  </si>
  <si>
    <t>LCAC</t>
  </si>
  <si>
    <t>Local Citizens Advisory Committee</t>
  </si>
  <si>
    <t>Interested stakeholders can comment online at each stage of FMP consultation.</t>
  </si>
  <si>
    <t xml:space="preserve">1. FMP 2.1.2, Analysis Package.  2. Analysis Package.  3. Table FMP-18.  4. Maps are inserted throughout the FMP doc.  5. Areas Selected for Operations maps in FMP.  6. There is no formal carbon storage identified in the FMP.  7. Analysis Package.  8. HCV Assessment.  9. HCV Assessment.  10. FMP 2.1.4.1 </t>
  </si>
  <si>
    <t>FRI</t>
  </si>
  <si>
    <t>Forest Resource Inventory</t>
  </si>
  <si>
    <t xml:space="preserve">1. GIS layer  2. GIS layer  3. FRI  4. GIS, Values layer; FMP maps </t>
  </si>
  <si>
    <t>1. Analysis Package, FMP Sec 2.  2. Analysis Package, FMP Sec 2.  3. Analysis Package, FMP Sec 3.</t>
  </si>
  <si>
    <t>All of these assessments are in the Analysis Package of the FMP.</t>
  </si>
  <si>
    <t>1.-3. Analysis Package, FMP Sec 2.  4. FMP Sec 4.  5. The entire Forest has been determined to be impacted since the 19th century.</t>
  </si>
  <si>
    <t>1., 4.-5. FMP 4.2.2.2 CRO's. 2.-3. FMP 4.5.5.1 CORLAP's.</t>
  </si>
  <si>
    <t>Conditions on Existing Roads and Landings</t>
  </si>
  <si>
    <t>CORLAP</t>
  </si>
  <si>
    <t>Compliance inspections on operations reported in FOIP.</t>
  </si>
  <si>
    <t>1-5. FMP 4.2.2.2 CRO's</t>
  </si>
  <si>
    <t>The field tours verified that soils have not been impacted beyond compliant parameters.  Very little negative impacts to soils was observed.</t>
  </si>
  <si>
    <t>The field tours verified that practices to minimize the loss of productive forest area are being implemented.</t>
  </si>
  <si>
    <t>1. FMP 4.2.2.2 CRO-10.  2. Roads are re-used.  CRO 24-07 describes strategies for minimizing loss of productive land after operations.   3. FMP 4.5.5.1 CORLAPS 29 and 31.  4. FMP 4.5.5.1 CORLAP 31.  5. Referred to in CORLAP 31.</t>
  </si>
  <si>
    <t>While carbon values are not specifically referred to in the FMP, one general benefit from block management is stocking control while minimizing impact on soils.</t>
  </si>
  <si>
    <t>FMP 4.2.2.2 CRO-24</t>
  </si>
  <si>
    <t>COSSARO</t>
  </si>
  <si>
    <r>
      <t>The Committee </t>
    </r>
    <r>
      <rPr>
        <b/>
        <sz val="11"/>
        <color rgb="FF5F6368"/>
        <rFont val="Cambria"/>
        <family val="1"/>
      </rPr>
      <t>on</t>
    </r>
    <r>
      <rPr>
        <sz val="11"/>
        <color rgb="FF4D5156"/>
        <rFont val="Cambria"/>
        <family val="1"/>
      </rPr>
      <t> the Status of Species at Risk in </t>
    </r>
    <r>
      <rPr>
        <b/>
        <sz val="11"/>
        <color rgb="FF5F6368"/>
        <rFont val="Cambria"/>
        <family val="1"/>
      </rPr>
      <t>Ontario</t>
    </r>
  </si>
  <si>
    <t>Compliance inspections on operations, reported in FOIP, include inspecting for protection of AOC's.  The auditor verified the FOP for Block 582, Summary of AOC's, and layout requirements in table form, with prescriptions of protection.</t>
  </si>
  <si>
    <t>FMP 2.1.4.1 All SAR's have been given adequate prescriptions for protection.</t>
  </si>
  <si>
    <t>MECP states that the approach has not been independently peer-reviewed, but it it is consistent with international principles and peer-reviewed scientific literature for assessing and identifying ecological representation for conservation planning.  Ontario’s approach to gap analysis is well-established and has been used since the 1970’s with modifications and updates in response to new information, data and technology.</t>
  </si>
  <si>
    <t>MECP makes the gap analysis available to the public, but currently on an “as requested” basis due to the large file size.</t>
  </si>
  <si>
    <t>1.-4. FMP 4.2.2.2 CRO's.  5. HCV Assessment.  6. FMP 4.2.1, AOC CRO's</t>
  </si>
  <si>
    <t>ANSI</t>
  </si>
  <si>
    <t>Area of Natural and Scientific  Interest</t>
  </si>
  <si>
    <t>15 parcels of old growth white pine and red pine, and one parcel of tolerant hardwood old growth have been identified as conservation lands.  FMP Table 7 lists designated conservation areas.  There are 10 designated conservation reserves identified in the table.  Table 6 lists designated parks.  There are 18 provincial parks on or adjacent to the Ottawa Valley Forest.  Table 8 lists 3 ANSI's (Area of Natural and Scientific  Interest), as well as the Madawaska Highlands.</t>
  </si>
  <si>
    <t xml:space="preserve">Areas protected by AOC designation do not permit harvesting, silvicultural activities, or road building.   The FRI indicates that these areas are not available.  FMP 2.1.4.3 describes management and prohibitions.  </t>
  </si>
  <si>
    <t xml:space="preserve">1. Designated conservation lands are protected by full legal status.  2. Designated conservation lands are fully recognized in the FMP, Table 7.  3. Harvest activities and other operations are prohibited on these lands.  FMP 2.1.4.3. </t>
  </si>
  <si>
    <t>1, 2, and 4. FMP 4.2.2.2 CRO 6.  3.  Analysis Package, FMP Sec 3, FMP Table 10.  5. FMP 4.2.2.2 CRO 10.</t>
  </si>
  <si>
    <t>FOP prescriptions are derived from the CRO's, and compliance is inspected through the FOIP reporting.</t>
  </si>
  <si>
    <t>OVFI employees are directed to report illegal hunting, fishing, and trapping when observed in the bush.</t>
  </si>
  <si>
    <t>Buffers of AOC's are marked in red paint, and checked for operations compliance by OVFI compliance techs.</t>
  </si>
  <si>
    <t>1-2.  There have been uncommon instances in the past where non-compliance result in erosion into creeks and water bodies.  Once the compliance techs discover the damage, straw bales and silt fences have been prescribed to block water and particulate matter from entering the water, and grass seed is planted to stabilize the soil in the longer term, often after an excavator has repaired the damage to the soil.</t>
  </si>
  <si>
    <t>An example would be a water crossing made by a member of the public.  The company policy is to fix the damage through implementation of the methodology discussed in 6.7.3.</t>
  </si>
  <si>
    <t>The FOIP compliance reports indicate the effectiveness of the management practices in using best practices.  Post-harvest and regeneration surveys evaluate the efficacy of the prescription.</t>
  </si>
  <si>
    <t>FMP Table 10, Assessment of Objective Achievement describes indicators, plan start levels (2021), the desirable level, the timing of assessment, target, and the long term management direction temporal terms (short, medium, long).  In general, this table describes the movement toward the simulated range of natural variation.  Targets are identified with ranges.</t>
  </si>
  <si>
    <t>Harvest allocations are based on needs from the analyzed simulated range of natural variation.  The model indicates achievement by forest type, i.e. the company should treat "x" hectares of MXHCC (Mixed Woods-Clearcut) per year to achieve targets, for example.</t>
  </si>
  <si>
    <t>The Simulated Range of Natural Variation model indicates how many hectares of each forest type need to be treated in different size classes of patches.</t>
  </si>
  <si>
    <t>1. When the FOP is developed for a block, the first look is through the lens of the FRI.  The harvest forester starts the prescription process by following the natural stand boundaries on imagery and on the ground, thereby maintaining ontiguous blocks of forest of natural disturbance origin.  2. Block formulation is based on stand boundaries that are heavily influenced by past treatments as well as natural disturbances.  3. FMP 4.5.2.1 discusses and directs the road density strategy in the Forest.  Roads are re-used in subsequent entries, so to achieve road density targets, it is imperative that design densitie targets are adhered to.  Roads are seldom removed or reclaimed.</t>
  </si>
  <si>
    <t>With all of the streams precscribed with AOC's, connectivity is often accomplished along riparian corridors since operations are not permitted in the AOC's.  FMP 4.2.2.2 CRO-19-05 describes general provisions for Major Travel Corridors and trails in deer yards.</t>
  </si>
  <si>
    <t>1. FMP 4.5.2.1 Road Density Strategies.  FMP Table 9 describes Enhanced Management Areas where access condition is discussed, and the impact of historical road use and implications on management activities.  2. The Madawaska Highlands, for example, is an Enhanced Management Area where roads are required to be closed by gates.  3. SAR such as the Blandings turtle have seasonal road restrictions in designated AOC's.  4. FMP 2.1.4.3, Access Condition, states that the Ottawa Valley Forest is a well-roaded forest given the historical use of the forest and the  frequent use of partial harvesting systems that reuse roads every 15 to 25 years. This is reflected in the level of existing roads portrayed on maps. In addition, there is an extensive  network of provincial highways and municipal roads. Large contiguous blocks of productive Crown forest are relatively small by northern Ontario standards. Because the majority of  harvest is based on a 20 to 25-year return cycle (selection and shelterwood) much of this forest already has developed road systems. As a result, the amount of new access needed is relatively low compared to other management units, especially for primary road construction. The use and upgrade of existing roadbeds is very common.  5. FMP Table 10 lists objectives for road density that cannot be exceeded.</t>
  </si>
  <si>
    <t>Legal and customary rights are broadly set out in the Canadian Constitution.  Engagement with communities and government representatives is frequent, cordial, and respectful.  Algonquins and Metis peoples participated in the preparation of the forest management plan.  Values identified by Indigenous Peoples and required protection measures are documented in the forest management plan.  Interviews with government, aboriginal, and company staff confirm that respectful relationships in all directions are in place that supports the needs of all parties.</t>
  </si>
  <si>
    <t>There was no evidence of disagreement regarding legal and customary rights.  Dispute resolution processes are in place both through the regulated planning processes and Transition Plans, but have not been needed.</t>
  </si>
  <si>
    <t xml:space="preserve">The Transition Plan (see 3.1.1) provides detailed information regarding management activities permitted on lands planned for transfer to the Algonquins.  Detailed operational planning will take place where operations are planned to ensure the concurrence of the communities with all activities prior to startup.  It is a living document, which is confidential to Treaty negotiations.  Participation in the Planning Team with Algonquin and Metis communities ensures that operations throughout the forest are acceptable.  Interviews and correspondence received from  aboriginal communities and 3 government officials confirms that the Company is responsive to needs. </t>
  </si>
  <si>
    <t>Participation in planning and the development of Transition Plans provide for meaningful participation in strategic and operational planning.  This process was driven by the Algonquins.</t>
  </si>
  <si>
    <t>Aboriginal members of the Planning Team are compensated by government to support their participation.  Annual plans are provided to the communities so that potential concerns can be identified and accommodated prior to the start of operations.  Interviews with key people from all parties involved confirms that the process is functioning well.</t>
  </si>
  <si>
    <t>Interviews with regulators, community members, and industry staff indicate a functioning, imperfect, and continually improving working relationship is in place which provides for thorough sharing of knowledge, rights and aspirations of all parties.</t>
  </si>
  <si>
    <t>Where a violation is thought to have occurred, engagement takes place directly between the affected communities and the Company.  Mutually satisfactory resolutions are achieved. Interviews and written communications regarding operations at Block 266 and Aylen Farm were both resolved productively in a manner that seems to be improving trust.</t>
  </si>
  <si>
    <t>The Forest Management Plan is a legally binding agreement which is approved by government and includes participation of local aboriginal communities.  The Transition Plans also document expectations and agreements from Algonquin communities in a process led by the Algonquins.</t>
  </si>
  <si>
    <t>The agreements themselves, meeting notes/minutes, and other correspondence were made available for review.  No non-conformance was identified.</t>
  </si>
  <si>
    <t>The Forest Management Plan has an expressed term of 10 years.  The Transition Plan will govern operations until the land is legally transferred, a date which is presently unknown.</t>
  </si>
  <si>
    <t>Interviews and records reviewed did not suggest any systemic non-conformance.</t>
  </si>
  <si>
    <t>Where any infraction occurs, appropriate step are taken to achieve a satisfactory resolution.  See also 3.2.4.</t>
  </si>
  <si>
    <t>Background Information Reports are prepared at the beginning of the planning process.  These describe features of significance to aboriginal communities and, where not deemed confidential, are appended to the plan.</t>
  </si>
  <si>
    <t>Protection measures are documented in the plan as Areas of Concern and Conditions on Operations.  Locational information for sensitive values is not provided in any public-facing documentation.</t>
  </si>
  <si>
    <t>A review of planned operations take place annually to ensure current and complete knowledge transfer takes place.  There was no instance noted where new values were encountered during operations.  See also 3.2.4.</t>
  </si>
  <si>
    <t>Information deemed confidential by aboriginal communities is protected (eg, Metis Background Information Report is not included in plan documentation, at the Metis request).</t>
  </si>
  <si>
    <t>A list of local communities which receive wood from the forest is included in the plan (Table 10).  Demographic profiles, based on the 2016 census are included in Supplemental Document D of the forest management plan.  A Local Citizens Advisory Committee participates formally in the planning process and is a further source of guidance.</t>
  </si>
  <si>
    <t>Non-industrial uses of the forest are documented in the forest management plan in Section 2.2.3 and Supplementary Document D.  These are mainly tourism and recreational uses such as hunting, fishing, hiking, canoeing, skiing, and snowmobiling.</t>
  </si>
  <si>
    <t>Opportunities for formal and informal public engagement are described in the regulated Forest Management Planning Manual.  A record of comments received is published with the plan as Supplementary Document I.</t>
  </si>
  <si>
    <t>Discussions and correspondence with 3 aboriginal stakeholders and 2 non-aboriginal stakeholders indicate that these rights are respected.  The public consultation record and dispute log did not reveal any unresolved problems.</t>
  </si>
  <si>
    <t>There was no evidence that rights have been violated.</t>
  </si>
  <si>
    <t>Goods and services are preferentially sourced from local (within 100 km of the forest) suppliers and service providers.  This year's advertising for Company silviculture and forestry staff used a local web site.  Financial records indicate that in excess of 90% of goods and services are sourced locally.  The 2019/20 Annual Report Table AR-2 indicates that over 90% of wood produced that year was processed by local and shareholder mills.</t>
  </si>
  <si>
    <t>The Company plays a supporting role in expanding industrial capacity as needed.  This year, a questionnaire was circulated to local mills to assist proponents considering establishing a manufacturing facility in Arnprior.</t>
  </si>
  <si>
    <t>The forester for Renfrew County sources tree marking paint through the Company, which helps facilitate their own forest management program.  The Company supports an Algonquin community by providing financial support for calendar production.</t>
  </si>
  <si>
    <t>The aboriginal and public engagement processes provide numerous formal and informal opportunities for the identification of potential negative impacts.</t>
  </si>
  <si>
    <t>The potential impacts (positive and negative) and mitigation measures for a wide range of uses are identified in the plan in  Table 24. It identifies 12 other uses of the forest including, for example, power generation, trapping, hunting, fishing, use of roads, foraging, and cottaging.</t>
  </si>
  <si>
    <t>A publicly available Dispute Resolution process is described in the regulated planning manual.  Informal complaints are included in the Company's internal complaint log.</t>
  </si>
  <si>
    <t>Values and significant sites were provided by a Metis group, who are new to this planning and engagement process.</t>
  </si>
  <si>
    <t>Approaches to protecting values and sites were agreed to and are documented in the forest management plan.  Many values are similar to those shared by the Algonquins and use the same protection measures.  Location information deemed sensitive by the Metis is not reflected in public-facing maps.  Operators are provided instructions regarding where and how operations should be modified.</t>
  </si>
  <si>
    <t>At Parcel 363, a change in the AOOs land use intention was identified in February 2021.  After consultation, operations proposed in the 2021 FMP were deleted from the plan.</t>
  </si>
  <si>
    <t>Knowledge and intellectual property is treated as required by the provider.  Much of this type of information is provided by Indigenous communities and individuals.  Interviews with government and indigenous community representatives confirmed that information was treated respectfully and in accordance with their wishes.</t>
  </si>
  <si>
    <t xml:space="preserve">The HCV Assessment was completed in 2012 and is readily available through the manager's web site.  It is thorough and speaks to all 6 HCV categories.  The framework used for identifying HCVs was one that was identified by FSC Canada at the time.  </t>
  </si>
  <si>
    <t xml:space="preserve">The information sources and consultation process for the assessment is described in Section 2.1.1 of the report.  It relies heavily on regular and prescribed (by regulation) forest management planning system.  Local indigenous communities, non-indigenous communities, and science experts from a wide range of backgrounds are included on the planning team and as advisors, and the planning process includes consultation with the broader public.  The planning system is robust and thorough, and occurs at regular intervals. </t>
  </si>
  <si>
    <t>Maps showing the location of many HCVs are included in the report.  The location of features especially sensitive to human pressure and exploitation are not included in these maps.</t>
  </si>
  <si>
    <t>A review of maps and information confirmed that no information considered sensitive is provided in public-facing documents.  Operators are provided necessary information for harvest and renewal areas with the locations and required operational modification based on the confirmed presence of all values, including sensitive ones.</t>
  </si>
  <si>
    <t>An assessment of the report was completed by an experienced forest ecologist.  The results of that review, and responses to the recommendations of the review, are appended to the assessment.  All recommendations were addressed.</t>
  </si>
  <si>
    <t>The HCV assessment* report is not updated every five years.  The appendices cannot be added to the updated assessment until they have been approved in the FMP planning process.</t>
  </si>
  <si>
    <t>The company should add the appendices to the updated HCV assessment upon final approval within the FMP planning process.</t>
  </si>
  <si>
    <t>September 27, 2021.  Correspondence/Interviews with AOO representatives and government officials indicated that significant improvement has been made on communications.  All parties, including the Company, believe that an improvement in trust was resulting from the additional efforts of all parties.</t>
  </si>
  <si>
    <t>September 22, 2021.  The company formulated ESRA's for two herbicides, one of which was used in the last year.  The results of the ESRA were incorportated in the site-specific treatment plans.</t>
  </si>
  <si>
    <t>OBS 2021.3</t>
  </si>
  <si>
    <t>The current draft of the updated report was reviewed.  Changes noted include updating the list of HCVs, re-organizing the report to align with the new national standard, and general correction of the names of organizations.  These changes are not significant.  No independent review required.</t>
  </si>
  <si>
    <t>The existing report is available for download through the company's web site.  The revised one will be accessible to the public upon its completion.</t>
  </si>
  <si>
    <t>Strategies are developed through the forest management planning process using regulated manuals provided by government.  This guidance is developed collaboratively and includes biologist, ecologist, and forestry expertise.  An opportunity for stakeholder and public input is provided before the guide is approved.</t>
  </si>
  <si>
    <t>The HCV report notes potential HCVs as species or features not known to occur within the forest, but have a reasonable potential to.  Management strategies are developed and documented through planning processes.  The prescriptions reviewed describe modified harvest, renewal, and access operations are detailed and take a precautionary approach to protecting values.  Protection measures include excluding operations, restrictions on all operations during sensitive times of the year, and measurable forest structure requirements.  The precautionary approach is well described in Section 1.4.3 of the draft revised report.</t>
  </si>
  <si>
    <t>The FMP is subject to broad public consultation and provides opportunities for interested and affected stakeholders and aboriginal communities formal opportunities for review and input.  Affected and interested stakeholders are also engaged on a site-specific basis and additional adjustments are negotiated to address specific needs and concerns. See also notes in 9.2.1.</t>
  </si>
  <si>
    <t>Management strategies are described in the Stand and Site Guide and are periodically updated to reflect new knowledge.  This process is led by government.  The last comprehensive review was completed in 2010, and the Guide is currently being reviewed and updated.  Plans are amended to revise these strategies.</t>
  </si>
  <si>
    <t>Protection measures are described as Areas of Concern.  A review of the directional documents includes a description of the value and a zone around it which is important to maintain and enhance the value.  A review of forest-wide spatial information confirmed that these zones are accurately reflected.</t>
  </si>
  <si>
    <t xml:space="preserve">The 2021 FMP provides for operation shutdown in any AOC where non-compliance is known or suspected.  </t>
  </si>
  <si>
    <t xml:space="preserve">Compliance inspections are conducted regularly on all harvest, renewal, and access operations with reports made at least annually, or upon identifying a potential problem.  A Risk Analysis is described in Section 4.7.1.1.4 of the 2021 FMP nearing completion.  It identifies Areas of Concern and water crossings as focus areas because of the higher level of potential risk.  </t>
  </si>
  <si>
    <t>Strategies and actions are mostly driven by the Stand and Site Guide, a regulated manual which provides direction on the protection of non-timber features and values.  New requirements are provided to the Company as knowledge changes, and they are incorporated into operational requirements through a plan amendment.  The Guide is currently undergoing a holistic review.  The last change to protection measures took place in 2016 via a plan amendment.</t>
  </si>
  <si>
    <t>September 20, 2021.  The general manager provided an updated version of the HCVF assessment v 3.0, dated September 7, 2021.  The appendices cannot be added until they are finally approved during the FMP approval process, but the content update has been completed.  Approval of the FMP is expected prior to the end of the calendar year.</t>
  </si>
  <si>
    <t>CAR 2021.4</t>
  </si>
  <si>
    <t>6.4.2.2</t>
  </si>
  <si>
    <t>The company shall carry out measures to address protection of species at risk* and their habitats* through the use of protected areas*, access management and other habitat* management measures.</t>
  </si>
  <si>
    <t>1-7.  FMP 4.2.2.2 CRO-01.  The OVFI compliance tech cited a non-compliance for operating equipment in an AOC protecting an HPS stream/wetland.  He found that the AOC had not been laid out, and the operator, not seeing the red paint line, entered the AOC and cut a number of trees within 15m of the water feature.</t>
  </si>
  <si>
    <t>CAR 2021.5</t>
  </si>
  <si>
    <t>6.7.1.2</t>
  </si>
  <si>
    <t>The company shall protect natural water courses, water bodies, and riparian zones by establishing machine-free zones that are not entered except where required for construction of crossings or other approved infrastructure* or restoration* of riparian functions or water bodies.</t>
  </si>
  <si>
    <t>Government</t>
  </si>
  <si>
    <r>
      <t xml:space="preserve">They are very cooperative when contacted, but sometimes lack the knowledge of the importance to snowmobile trails, and tourism in the local neighbor hood. No negative comments.
</t>
    </r>
    <r>
      <rPr>
        <i/>
        <sz val="10"/>
        <rFont val="Cambria"/>
        <family val="1"/>
        <scheme val="major"/>
      </rPr>
      <t xml:space="preserve">Suggested modifications to FSC Standard: </t>
    </r>
    <r>
      <rPr>
        <sz val="10"/>
        <rFont val="Cambria"/>
        <family val="1"/>
        <scheme val="major"/>
      </rPr>
      <t>All maps should include, Bear Management Areas (BMA), Organized Snowmobile trails, etc.. When cutting areas are established there should be a one on one communication with the said interested parties, and not the "Plans can be viewed at the district office", which are usually vague and hard to decipher, and exact cutting dates are not nailed down to plan on what to do. Advance notice a year before would be beneficial for all involved in cooperating and making the most out of the situation at hand.</t>
    </r>
  </si>
  <si>
    <t>Recreationist</t>
  </si>
  <si>
    <t>Thanked for comments, Oct 1, 2021</t>
  </si>
  <si>
    <r>
      <t xml:space="preserve">Auditor examined the blocks that were used to illustrate the stakeholder's point.  The shelterwood harvest unit examined, but not yet harvested, was a classic shelterwood prescription.  The MXHCC (Mixed wood clearcut with seed trees), also not yet harvested, was judged by the auditor to be appropriate due to the lack of dominant and codominant white pine leave trees.  At another block mentioned by the stakeholder, the MXHCC had been harvested , and basal area of the retention (approx 12 cu meters/ha) was much heavier than a traditional clearcut with leave trees (4-8 cu m/ha), and consisted of white pine and red oak.  The auditor examined FMP Table 9, Assessment of Objective Achievement FMP 2011-21, and compared the Plan Start Level of 39,985 ha of White Pine Mixed Wood with the Plan Start Level of 45,490 ha, from FMP Table 10, Assessment of Objective Achievement FMP 2021-31.  This indicates that in the ten years of the old FMP's achievement, OVFI actually </t>
    </r>
    <r>
      <rPr>
        <i/>
        <sz val="10"/>
        <rFont val="Cambria"/>
        <family val="1"/>
        <scheme val="major"/>
      </rPr>
      <t>increased</t>
    </r>
    <r>
      <rPr>
        <sz val="10"/>
        <rFont val="Cambria"/>
        <family val="1"/>
        <scheme val="major"/>
      </rPr>
      <t xml:space="preserve"> the area of White Pine Mixed Wood by 5505 ha.</t>
    </r>
  </si>
  <si>
    <t>There is concern that the company is not following the current FMP SGR's regarding clearcutting with seed trees, then regenerating red pine as opposed to shelterwood cutting and regenerating white pine.  There is concern that the company is regarding economics more importantly than the current FMP direction, which is to follow the long-term objective of growing more white pine.</t>
  </si>
  <si>
    <t>First Nations communication</t>
  </si>
  <si>
    <t xml:space="preserve">Confirmed that communities have meaningful input to plans.  Noted new participation by Metis communities.  Recognition that accommodation can be difficult at times, but honest efforts are being made by the company and improvement is continuous.  </t>
  </si>
  <si>
    <t>So noted in indicators.</t>
  </si>
  <si>
    <t xml:space="preserve">Detailed discussions regarding Transition Planning with Algonquins.  The Company is open to suggestions and adjustments, engages in site-specific discussions.  The Transition Planning process was developed by the Algonquins.  There are occasional problems regarding sufficient advance notice of operational startup, but overall noted good efforts by the Company in a positive direction.  </t>
  </si>
  <si>
    <t>Algonquin</t>
  </si>
  <si>
    <t xml:space="preserve">The stakeholder consulted with other community leaders before providing written feedback.  P noted good communications with the Company, a willingness to meet community needs and address any questions.  </t>
  </si>
  <si>
    <t xml:space="preserve">Stakeholder noted good improvement in communications and engagement with the Company.  Because of the large interface between land selections and operations compared with other forests, there were “more” urgent requests, which can be hard to respond to given the nature of the AOO internal processes. </t>
  </si>
  <si>
    <t xml:space="preserve">Respect for protection measure is overall very good, especially as regards Species at Risk.  A government backlog existed in values collection and reporting during the pandemic, this has since been addressed.  Some challenges noted regarding cover patches in moose and deer yards.  </t>
  </si>
  <si>
    <t>11 visits/interviews were held by phone/ in person during audit</t>
  </si>
  <si>
    <t>The website use of the trademark was approved Oct 19, 2016.</t>
  </si>
  <si>
    <t>The website trademark use is compliant.</t>
  </si>
  <si>
    <t>CFSA</t>
  </si>
  <si>
    <t>Crown Forest Sustainability Act</t>
  </si>
  <si>
    <r>
      <t xml:space="preserve">The emergency response and health and safety plans of the Company and 4 contractors  were reviewed.  Safety and emergency planning is thorough and done to a standard which meets or exceeds legislative requirements.  For OVFI employees, the company safety policies ensure compliance with Annex A. </t>
    </r>
    <r>
      <rPr>
        <b/>
        <sz val="10"/>
        <rFont val="Cambria"/>
        <family val="1"/>
        <scheme val="major"/>
      </rPr>
      <t xml:space="preserve"> </t>
    </r>
    <r>
      <rPr>
        <sz val="10"/>
        <rFont val="Cambria"/>
        <family val="1"/>
        <scheme val="major"/>
      </rPr>
      <t xml:space="preserve"> The company requires Workplace Inspection by the operators periodically during the operating season.  There is a checklist with all the Annex A requirements that the operators are expected to keep current.  </t>
    </r>
  </si>
  <si>
    <t>Interviews with Company staff indicated a good awareness of safety.  Workers check in with the General Manager at the end of each day.  First aid kits were present in the vehicles.  Because of heavy rains during field visits, harvest operations were inactive, however the job sites were left in a safe condition. The compliance tech has been verbally tasked with checking operator workplace inspections.  The shareholders were involved with making these inspections mandatory for all operations.  Interviews with a sample of operators confirmed that the safety checklists were being kept current, and were reviewed by the audit team.</t>
  </si>
  <si>
    <t xml:space="preserve">For OVFI employees, the Incident Report Procedure was verified, and requires an Incident Report Form to be filled out by the affected employee.  Records were verified by the auditor.  Lost time accidents are uncommon. There were none in calendar 2021.  Two lost time incidents in 2020 were a minor strain and treatment for a tick bite, both related to Company staff.  </t>
  </si>
  <si>
    <t>Accident rates remain very low throughout the forest.</t>
  </si>
  <si>
    <t>There was one complaint recorded in the last year.  In Block 755, the road to a hunting camp on Crown land was damaged by the operator.  The complaint was received on December 1, 2020, and responded to on the same date.  The issue was resolved on the ground by the operator and the complainant.</t>
  </si>
  <si>
    <t>The record of Complaints was reviewed.  It was last updated September 20, 2021.  The log describes the nature of the complaint, the means to resolve the complaint, and the outcome.  There were no unresolved complaints noted.</t>
  </si>
  <si>
    <t>The auditor verified the OVFI Workplace Safety and Insurance Board (WSIB) workers' compensation report for January to December, 2021, which confirmed that rates were lowered by 10% due to low incidence of injuries.</t>
  </si>
  <si>
    <t>WSIB</t>
  </si>
  <si>
    <t>Workplace Safety and Insurance Board</t>
  </si>
  <si>
    <t>Regulated planning processes provide for meaningful engagement and begin 9 months before plan preparation commences.  Undertakings and discussions are documented in terms of Reference, meeting minutes and notes, and are reflected in plan content (eg, Table FMP-11).  Understandings arrived at in the Transition Plans also influence areas selected for forest operations.</t>
  </si>
  <si>
    <t>Per Diem payments are made to First Nations planning team members to support participation in the planning process.</t>
  </si>
  <si>
    <t>2021.4, 2021.5</t>
  </si>
  <si>
    <t>The Committee on the Status of Species at Risk in Ontario (COSSARO) formulates the list of Species at Risk which is distributed to the company for protection of habitat.  FMP 2.1.4.1 Inventories and Information for Species at Risk lists all the SAR inventoried on the Forest.</t>
  </si>
  <si>
    <t>FMP 4.2.2 CRO's</t>
  </si>
  <si>
    <t xml:space="preserve">For terrestrial ecosystems, Ontario’s approach uses naturally occurring associations of landforms and vegetation as surrogates of biodiversity.  MNR’s current minimum representation guidelines stipulate that for each landform-vegetation association, at least 1% of its total area in the ecodistrict, or 50 hectares (whichever is greater) should be included within protected areas.  The Ministry of Environment, Conservation, and Parks compiled its last gap analysis in Ecoregions 5E-10, 5E-11, and 6E-16, within which OVF is situated, in September 2019.  A gap in representation occurs when these minimum guidelines are not met.  Gap maps, which are part of the documentation retained by OVFI,  display all occurences of under represented landform-vegetation associations.  Usually only some of these occurences need to be included within protected ares in order to meet the minimum representation guidelines.  Referring to the Ecosystem Summary Report for 5E-11, It shows you for each LV type: the total area in the ecodistrict, the total area in all protected areas, what the minimum criteria are, the level of achievement, and the number of hectares need to meet requirements.  </t>
  </si>
  <si>
    <t>Ministry of Natural Resources and Forests (old name)</t>
  </si>
  <si>
    <t>NDMNRF</t>
  </si>
  <si>
    <t>Ministry of Northern Development, Mining, Natural Resources, and Forests</t>
  </si>
  <si>
    <t xml:space="preserve"> The management of the Ottawa Valley Forest is conducted under the authority of a 20-year Sustainable Forest License (SFL) issued by the NDMNRF ( Ottawa Valley Forest SFL # 542529).  The SFL was amended March 31, 2018, with a twenty-year extension.  The extension expires in 2038.   A legal description of the Ottawa Valley Forest licence area is contained in the license document, including a map prepared by NDMNRF. Public web access to the licence is provided by NDMNRF on the internet at the following address: http://www.NDMNRF.gov.on.ca.</t>
  </si>
  <si>
    <t xml:space="preserve">The Ottawa Valley Forest Inc has no outstanding claims of non compliance with national and local laws and administrative requirements related to forest management. All laws related to Crown Forest Act and guides are followed.  There have been some operational non-compliances that are normal for an operation of OVFI's size, with administrative penalties pending or closed with mitigation concluded.  OVFI carries out internal inspections with inspectors certified by the Ministry of Natural Resources (NDMNRF).  Annual public reports are produced by NDMNRF.  Customary rights of indigenous peoples include non-restricted hunting and fishing for First Nations members.  Ten First Nations representatives on the FMP team watch out for FN interests in the planning process.  </t>
  </si>
  <si>
    <t>A representative from NDMNRF verified to the auditor that all shareholder accounts of OVFI are current with stumpage payments.</t>
  </si>
  <si>
    <t xml:space="preserve"> The NDMNRF is the lead on protection from illegal activities. On Crown lands there is strong legislation in place for demonstrating the legality of harvests and wood purchases ( CFSA, Crown Forest Sustainability Act ). The Public Lands Act deals with protection from unauthorized activities.  Instances of Forest Management non-compliance are self-reported to NDMNRF by industry through the FOIP (Forest Operations Information Program) and verified by NDMNRF Compliance Inspectors. The OVF is also responsible for implementing various measures under the Public Lands Act (e.g., signage, gates and buffer zones) designed to encourage compliance with various access restrictions formalized in the forest management plan. The public lands act is administered by the NDMNRF. </t>
  </si>
  <si>
    <t>OVFI staff are in the bush frequently, doing all the aspects of timber management for which they are responsible.  OVFI policy requires employees to notify NDMNRF should such unauthorized activity be observed or suspected.</t>
  </si>
  <si>
    <t xml:space="preserve"> There is " An Approach to Issue Resolution " in the Forest Management Planning manual. There are 3 stages laid out in the process whereby a resolution is first discussed at the field level with the complainant.   If nothing is resolved in the field, it then goes to the NDMNRF District Manager for resolution, and failing agreement there,  to the NDMNRF Regional Director. If the 3 stages fail, a request to the MOEEC (Ministry of Environment, Energy and Climate Change) for a bump up to an environmental assessment may be made.  
</t>
  </si>
  <si>
    <t>The auditor verified the NDMNRF spreadsheet on wages for different types of employees that the company uses for comparing their rates.  Alex is paid slightly above the average wage range reported by NDMNRF,</t>
  </si>
  <si>
    <t>The NDMNRF is responsible for identifying indigenous communities within and adjacent to the forest. Algonquin and Metis peoples actively participated in plan preparation through membership on the Planning Team.  Background information reports have been prepared by the communities and are summarized in Section 2.3 of the plan, which includes a summary of potential impacts, concerns, and opportunities for improvement. Treaty negotiations have identified lands for eventual transfer to the Algonquins, and a Transition Plan (confidential to Treaty negotiations) is in place which describes how these lands are to be treated while still under the company's management.  There is no indication that rights are contested.</t>
  </si>
  <si>
    <t>An objection to a proposed primary road extension was filed in the public comment phase of the FMP planning process, from a member of the public who has a hunt camp in the area and is concerned about changes to road use.   The final policy decision  is currently being awaited from the NDMNRF Regional Director.  The Forest Management Plan will not be approved, and operations cannot commence, until a decision is rendered and plan content is adjusted to reflect the decision.</t>
  </si>
  <si>
    <t>FMP 3.5.5.3 identifies the company's objective for improving the quality of resource-based  tourism such as snowmobile trails, ski trails, and viewscapes.  Opportunities for forest recreation are enhanced by the wide-spread access, verified during the field tours just before deer  hunting season.  There have been no requests to OVFI for non-timber forest products.  Those requests are required to go to NDMNRF.</t>
  </si>
  <si>
    <t>This is an NDMNRF function.</t>
  </si>
  <si>
    <t>The FMP is in the update process, and has been updated every five years to this point.  The new FMP is a ten-year plan.  The Analysis Package has been completed for the new 21-31 FMP.  1.The hallmark of the management system is the precautionary approach.  The Strategic Forest Management Model has many constraints built into it in order to adhere to the precautionary approach.  For example, AOC's meet simulated RONV (Range of Natural Variation) for all forest types.  2.FMP Table 10 lists the objectives of management.  3. Modeling is based on an analysis of silvicultural success.  4. The growth and yield program is based on developed growth curves from data collected from permanent sample plots.  5. The best available FRI data.  The "new" inventory was rejected by the company three years ago.  The inventory update was contracted by NDMNRF, and was not usable.  The company updated the old inventory by harvest or disturbance deletions, added FTG (Free-to-Grow) back in, and the inventory is grown to the current year.  6. Depletions from natural disturbances are a key part of the inventory update.  7. Management constraints have been built into the modeling process.  8. Protected forest stands are called unavailable for forest management in the modeling.  9. The modeling  period is 150 years.  10. The simulated range of natural variability.  11. Multiple sensitivity analyses are run.</t>
  </si>
  <si>
    <t>1. NDMNRF does studies on the identified values to see if or to what extent values are impacted.  2. AOC prescriptions described in Table FMP-11.  3. NDMNRF does this monitoring of environmental impacts or changes.</t>
  </si>
  <si>
    <t xml:space="preserve">1. AOC's have been designated for habitat protection of SAR.  FMP Table-11 describes the protection prescriptions.  2. FOP's contain maps of AOC's on a block.  AOC's are marked with a red-painted line, and operations are required to stay out of these AOC's. The operator in Block 341 was cited by OVFI compliance techs for incursions into a turtle habitat AOC outside of the permissible operating season.  The entire block had been planned to be worked completely outside of the permitted operating season, so the AOC line had not been painted.  When the operator decided to operate within the permissible portion of the block, he incurred into the prohibited habitat because there was no line installed.   3. First Nations planning reps review the AOC's and their protection prescriptions after having formulated protection strategies.  Whenever the SAR list is changed, NDMNRF sends updates to the company prior to block FOP formulation, and in September each year. </t>
  </si>
  <si>
    <t>Operators have field binders that describe AOC protection rules.  Training during tree marking certification includes SAR and values identification, including nesting habitat.  Operations drivers are required to have training for Blandings turtle protection procedures in their identified habitat.  If operators or tree markers encounter SAR or habitat, they are required to report the observation to the company, who forwards that information to NDMNRF.</t>
  </si>
  <si>
    <t xml:space="preserve">Tree markers are required to install the appropriate AOC around SAR values discovered.  Values updates are required to be submitted to OVFI, who then submits this data to NDMNRF after verification of the new value.  </t>
  </si>
  <si>
    <t>These are the responsibility of NDMNRF.  OVFI is required to assist where requested by the ministry.</t>
  </si>
  <si>
    <t>The Metis FN association sent the general manager a table of traditional knowledge and values sites.  They provided a map of high use by the Metis, as well as a map of highest use, as well as a GIS layer.  The Algonquins send their mapped values to OVFI and NDMNRF for protection, in the form of a GIS layer identifying polygons for protection as AOC's, referred to during the FOP formulation for blocks allocated in the FMP.  At this point in time, no groups of affected stakeholders other than FN groups have asked for further protections for specific ecotypes.  FMP 2.1.4.3 Values Information identifies provincial parks, conservation reserves, and forest reserves within OVF, with identification numbers for reference in the Crown Land Use Policy Atlas.</t>
  </si>
  <si>
    <t>1. Old growth patches have been protected through reserves.  2. FMP 4.2.2.2 CRO 5.  3. FMP 4.2.2.2 CRO 2. 4. AOC designation.  5. FMP 4.2.2.2 CRO 16.  6. AOC designations.  7. FMP 4.2.2.2 CRO 19, 20.  8. AOC designations.  9. No bird migration sites have been identified by NDMNRF.  10. FMP 4.2.2.2 CRO 6.  11. Wallows have not been identified by NDMNRF.  12. AOC designation.</t>
  </si>
  <si>
    <t>Practices are prescribed to protect AOC's with painted boundaries, and compliance is accomplished by inspections for FOIP reporting by company compliance techs, a sample of which is inspected by NDMNRF compliance officers.</t>
  </si>
  <si>
    <t>1.  NDMNRF responsibility.  2. FMP 4.2.2.2 CRO-01, CRO-03, CRO-24.  3. FMP 4.5.5.1 CORLAP 31.  4. Road Density Strategy FMP 4.5.2.1.  5. During FOP formulation, it is decided whether or not natural regeneration will be attempted, which is immediate.  If it is decided to plant, the regen process is commenced the year after harvest.</t>
  </si>
  <si>
    <t>Coordinating a landscape-level approach is a resonsibility of NDMNRF.</t>
  </si>
  <si>
    <t>The FMPis available on the NDMNRF website, linked on the OVFI website.</t>
  </si>
  <si>
    <t xml:space="preserve">There is " An Approach to Issue Resolution " in the Forest Management Planning manual. There are 3 stages laid out in the process whereby a resolution is first discussed at the field level with the complainant.   If nothing is resolved in the field, it then goes to the NDMNRF District Manager for resolution, and failing agreement there,  to the NDMNRF Regional Director. If the 3 stages fail, a request to the MOEEC (Ministry of Environment, Energy and Climate Change) for a bump up to an environmental assessment may be made.  
</t>
  </si>
  <si>
    <t>1. Regeneration surveys for Years 1,2,3,5, and 10.  2.  NDMNRF responsibility.  3. There is no use of fertilizers.  4. Post-tending assessments 1 to 7 years after treatment.  5. There is no use of biological agents.  6. Compliance inspections for FOIP.  7. NDMNRF responsibility.  8. Compliance inspections for FOIP.  9. Compliance inspections for FOIP.</t>
  </si>
  <si>
    <t>1. NDMNRF responsibility.  2. Disputes log.  If agreement on the ground is not achieved, the complaint becomes a dispute and is taken to NDMNRF.  3. General manager documentation.  4. Health and safety policy, requiring accident reports.  5. General manager documentation.  6. Health and safety, requiring accident reports.  7. No binding agreements exist.  8. Compliance reporting for FOIP.  9. Annual reports.  10. Board of Directors oversite.</t>
  </si>
  <si>
    <t>1. N/A.  2. Compliance inspections for FOIP for protection of AOC's.  NDMNRF monitors effectiveness of prescriptions  3. Compliance inspections for FOIP, modeling for every FMP.  4. Compliance inspections for FOIP for protection of AOC's.  5. Modeling for FMP.  6. There is no conversion to plantations.  Conversion to gravel pits, for example, is documented in the AWS.  There are FMP objectives for converting to such non-forest use, monitored and reported in the Year 10 AR.</t>
  </si>
  <si>
    <t>There are monitoring reporting requirements for the Annual Reports which are prepared and submitted to NDMNRF.  At the planning window for the FMP's, monitoring may be used to suggest updates for silvicultural treatments if desired results are not forthcoming through evaluation of monitoring results.</t>
  </si>
  <si>
    <t xml:space="preserve">OVFI's "Chain of Custody Procedures" document clearly describes the company's system for maintaining the chain.  The primary document for COC control is the Bill of Lading.   OVFI does not issue invoices, since the timber is the property of the Crown.  MNFR issues the invoices.  There are 4 copies of the BOL to ensure reconciliation of timber delivered, one copy left at the harvest site in a ticket box, one at the delivery point, one for the licensee (kept with the trucker) for their records and one to be retained in the BOL ticket book to be submitted to NDMNRF once the book is completed.  Once harvest is completed in a block and periodically during the harvest, OVFI will pick up the (yellow) BOL tickets from the harvest block and submit to the NDMNRF District office.  Information in the bill of lading include: transport date and hour, District, FSC COC code, FSC claim, licence, approval number, cut block number, transport vehicle type and ID, product type, species, contractor, measuring point, final destination.The bill of lading number is recorded with actual volume of each load in iTREES.  Scale is now by weight, and cubic volume factors are applied to achieve cubic meter volumes by species and grade.  Factors are determined by sampling.  The scale report is sent monthly by the mills to NDMNRF. </t>
  </si>
  <si>
    <t>Sales invoices are not issued, since the province owns the timber.  BOL's contain the required information, and OVFI is required to return its copy to NDMNRF.   The auditors verified the bills of lading forms, which are formatted with the FSC claim and COC code. E.g. Bill of Lading, with info containing volume, product, FSC 100%, SA-FM/COC-002701, e.g. BOL 193776 of June 1, 2021 was verified to list all the required attributes.</t>
  </si>
  <si>
    <t>The report available was last published in 2012.  It references a 5-year review cycle but there is no text in Appendix 3 indicating the results of this review.  A forest management planning process is currently under way, and expected to be completed within 2 months.  Values inventories are regularly updated using information provided through company staff observations and as provided by NDMNRF staff.  An updated report is being prepared and is nearly complete, but it will not be finalized and published until approval of the new plan.</t>
  </si>
  <si>
    <t>Both NDMNRF and the Company monitor to ensure protection measures are respected by operations.  Interviews with NDMNRF and AOO representatives indicated a good record of conformance by the Company.  Road construction operations at block 582, where SAR habitat was identified just before startup, were significantly affected.  Local aggregate sources could not be used, and a winter road (rather than all-season) through habitat to other planned operating areas in the forest.  This increased road construction costs by over $200K and results in difficult access to adjacent area non-frozen conditions.  At Block 885, operations in the DEA protected oak (mast) and conifer patches (shelter).</t>
  </si>
  <si>
    <t xml:space="preserve">Values are provided to the Company by NDMNRF and include values adjacent to the forest.  The HCV assessment includes provisions for notifying adjacent private landowners in Appendix 1.  </t>
  </si>
  <si>
    <t>The Company undertakes regular compliance inspections as described in Section 4.7.1.1.  Values updates are provided by NDMNRF at least annually.  The boundaries of deer yards and moose emphasis areas, for example, have been adjusted for the preparation of the 2021 plan.  The effectiveness of protection measures are periodically reviewed and updated by NDMNRF biologists - for example, the Stand and Site Guide is currently under review.  The last change to protection measures occurred in 2016, with an update to SAR protection measures.</t>
  </si>
  <si>
    <t>The compliance monitoring program is implemented by the Company and NDMNRF.  Government biologists and ecologists are involved in determining the impact of any infractions.  For AOO values, local community members may communicate directly with the Company and/or NDMNRF.</t>
  </si>
  <si>
    <t xml:space="preserve">Updated locational information is used to update and focus monitoring efforts.  A review of the values database indicated values type and the date it was received by the Company.  This database is used to generate and update maps used by forest operators.  The forest management plan analyzes needs and priorities from both the Company's (Section 4.7.1.1) and NDMNRF's (Section 4.7.1.2) perspectives. </t>
  </si>
  <si>
    <t>The NDMNRF is responsible for invasive species monitoring.  The company is responsible for implementing measures prescribed by NDMNRF to mitigate invasives introduced by OVFI's operations.</t>
  </si>
  <si>
    <t xml:space="preserve">NDMNRF maps disturbances over the course of a year, and sends maps to OVFI every September.  If there is a significant event, such as fire or severe wind, OVFI employees map the event to prepare for salvage operations if appropriate. </t>
  </si>
  <si>
    <t>Since this is provincial land, the responsibility for designating conservation lands rests with NDMNRF.  The FMP 2.1.4.3 lists designated conservation lands, provincial parks, conservation reserves, and Areas of Natural and Scientific Interest.  OVFI would act within its sphere of influence to support the province's designation of future conservation lands, i.e. the company would be cooperative in a designation and would amend its FMP as appropriate.</t>
  </si>
  <si>
    <t>The buffers around a value that comprises an AOC have been prescribed within the FMP, and have been determined by specialists on the planning team to be sufficient to protect the values based on a precautionary approach.</t>
  </si>
  <si>
    <t>The last update was in September 2019.</t>
  </si>
  <si>
    <t xml:space="preserve">23,711 ha are considered to be within the Conservation Areas Network.  This is 10% of the forest. </t>
  </si>
  <si>
    <t>211,416 cu m</t>
  </si>
  <si>
    <t>White Pine  65742 cu m</t>
  </si>
  <si>
    <t>Red Pine  51,819 cu m</t>
  </si>
  <si>
    <t>Jack Pine  230 cu m</t>
  </si>
  <si>
    <t>Spruce 2216 cu m</t>
  </si>
  <si>
    <t>Hemlock  183 cu m</t>
  </si>
  <si>
    <t>Balsam Fir  638 cu m</t>
  </si>
  <si>
    <t>Cedar  645 cu m</t>
  </si>
  <si>
    <t>Larch  1 cu m</t>
  </si>
  <si>
    <t>Maple  17,683 cu m</t>
  </si>
  <si>
    <t>Yellow Birch  574 cu m</t>
  </si>
  <si>
    <t>White Birch  2488 cu m</t>
  </si>
  <si>
    <t>Oak  18,222 cu m</t>
  </si>
  <si>
    <t>Beech  1720 cu m</t>
  </si>
  <si>
    <t>Ash  411 cu m</t>
  </si>
  <si>
    <t>Elm  414</t>
  </si>
  <si>
    <t>Basswood  1633 cu m</t>
  </si>
  <si>
    <t>Ironwood  9 cu m</t>
  </si>
  <si>
    <t>Black Cherry  81 cu m</t>
  </si>
  <si>
    <t>Poplar  42,478 cu m</t>
  </si>
  <si>
    <t>Mixed wood   4228 cu m</t>
  </si>
  <si>
    <t>The projected production is a duplicate of last year's production because there is no way to project this.</t>
  </si>
  <si>
    <t>849,273 cu meters in last five years.</t>
  </si>
  <si>
    <t>Valentins Kuksinovs, James Evans</t>
  </si>
  <si>
    <t>CARs from RA</t>
  </si>
  <si>
    <t>Within 12 months of certificate issue, and no later than next annual audit.</t>
  </si>
  <si>
    <t>There is no reference in company documents confirming that maternity and paternity leave is available for no less than a six-week period after childbirth, and there is no penalty for taking it.  Although this is a law, the employee handbook does not specifically refer to maternity and paternity leave.</t>
  </si>
  <si>
    <t xml:space="preserve">Means to address protection of species at risk* and their habitats* through the use of protected areas*, access management and other habitat* management measures were not carried out.   The operator in Block 341 was cited by OVFI compliance techs for incursions into a turtle habitat AOC outside of the permissible operating season.  The entire block had been planned to be worked completely outside of the permitted operating season, so the AOC line had not been painted.  When the operator decided to operate within the permissible portion of the block, he incurred into the prohibited habitat because there was no line installed.  </t>
  </si>
  <si>
    <t>The Organization* has not protected natural water courses, water bodies, and riparian zones by establishing machine-free zones that are not entered except where required for construction of crossings or other approved infrastructure* or restoration* of riparian functions or water bodies.   The OVFI compliance tech cited a non-compliance for operating equipment in an AOC protecting an HPS stream/wetland.  He found that the AOC had not been laid out, and the operator, not seeing the red paint line, entered the AOC and cut a number of trees within 15m of the water feature.</t>
  </si>
  <si>
    <t>James Evans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</si>
</sst>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0"/>
    <numFmt numFmtId="165" formatCode="[$-809]dd\ mmmm\ yyyy;@"/>
    <numFmt numFmtId="166" formatCode="[$-409]d\-mmm\-yy;@"/>
  </numFmts>
  <fonts count="144">
    <font>
      <sz val="11"/>
      <name val="Palatino"/>
      <family val="1"/>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8"/>
      <color indexed="81"/>
      <name val="Tahoma"/>
      <family val="2"/>
    </font>
    <font>
      <sz val="11"/>
      <name val="Palatino"/>
      <family val="1"/>
    </font>
    <font>
      <sz val="8"/>
      <name val="Palatino"/>
      <family val="1"/>
    </font>
    <font>
      <b/>
      <sz val="8"/>
      <color indexed="81"/>
      <name val="Tahoma"/>
      <family val="2"/>
    </font>
    <font>
      <u/>
      <sz val="10"/>
      <color indexed="12"/>
      <name val="Arial"/>
      <family val="2"/>
    </font>
    <font>
      <sz val="11"/>
      <name val="Cambria"/>
      <family val="1"/>
    </font>
    <font>
      <sz val="10"/>
      <name val="Cambria"/>
      <family val="1"/>
    </font>
    <font>
      <b/>
      <sz val="11"/>
      <name val="Cambria"/>
      <family val="1"/>
    </font>
    <font>
      <b/>
      <sz val="10"/>
      <name val="Cambria"/>
      <family val="1"/>
    </font>
    <font>
      <sz val="11"/>
      <color indexed="12"/>
      <name val="Cambria"/>
      <family val="1"/>
    </font>
    <font>
      <vertAlign val="superscript"/>
      <sz val="11"/>
      <name val="Cambria"/>
      <family val="1"/>
    </font>
    <font>
      <b/>
      <i/>
      <sz val="11"/>
      <color indexed="12"/>
      <name val="Cambria"/>
      <family val="1"/>
    </font>
    <font>
      <i/>
      <sz val="11"/>
      <color indexed="10"/>
      <name val="Cambria"/>
      <family val="1"/>
    </font>
    <font>
      <b/>
      <vertAlign val="superscript"/>
      <sz val="11"/>
      <name val="Cambria"/>
      <family val="1"/>
    </font>
    <font>
      <b/>
      <sz val="22"/>
      <name val="Cambria"/>
      <family val="1"/>
    </font>
    <font>
      <vertAlign val="superscript"/>
      <sz val="10"/>
      <name val="Cambria"/>
      <family val="1"/>
    </font>
    <font>
      <u/>
      <sz val="10"/>
      <name val="Cambria"/>
      <family val="1"/>
    </font>
    <font>
      <b/>
      <u/>
      <sz val="11"/>
      <name val="Cambria"/>
      <family val="1"/>
    </font>
    <font>
      <b/>
      <u/>
      <vertAlign val="superscript"/>
      <sz val="11"/>
      <name val="Cambria"/>
      <family val="1"/>
    </font>
    <font>
      <b/>
      <sz val="11"/>
      <color indexed="12"/>
      <name val="Cambria"/>
      <family val="1"/>
    </font>
    <font>
      <sz val="11"/>
      <color indexed="10"/>
      <name val="Cambria"/>
      <family val="1"/>
    </font>
    <font>
      <sz val="9"/>
      <color indexed="81"/>
      <name val="Tahoma"/>
      <family val="2"/>
    </font>
    <font>
      <b/>
      <sz val="9"/>
      <color indexed="81"/>
      <name val="Tahoma"/>
      <family val="2"/>
    </font>
    <font>
      <sz val="14"/>
      <name val="Cambria"/>
      <family val="1"/>
    </font>
    <font>
      <vertAlign val="superscript"/>
      <sz val="14"/>
      <name val="Cambria"/>
      <family val="1"/>
    </font>
    <font>
      <b/>
      <i/>
      <sz val="11"/>
      <name val="Cambria"/>
      <family val="1"/>
    </font>
    <font>
      <i/>
      <sz val="11"/>
      <color indexed="12"/>
      <name val="Cambria"/>
      <family val="1"/>
    </font>
    <font>
      <sz val="8"/>
      <name val="Cambria"/>
      <family val="1"/>
    </font>
    <font>
      <vertAlign val="superscript"/>
      <sz val="8"/>
      <name val="Cambria"/>
      <family val="1"/>
    </font>
    <font>
      <sz val="11"/>
      <color indexed="8"/>
      <name val="Cambria"/>
      <family val="1"/>
    </font>
    <font>
      <b/>
      <i/>
      <u/>
      <sz val="11"/>
      <name val="Cambria"/>
      <family val="1"/>
    </font>
    <font>
      <b/>
      <sz val="12"/>
      <name val="Cambria"/>
      <family val="1"/>
    </font>
    <font>
      <b/>
      <u/>
      <sz val="12"/>
      <name val="Cambria"/>
      <family val="1"/>
    </font>
    <font>
      <i/>
      <sz val="11"/>
      <color indexed="56"/>
      <name val="Cambria"/>
      <family val="1"/>
    </font>
    <font>
      <b/>
      <i/>
      <sz val="11"/>
      <color indexed="56"/>
      <name val="Cambria"/>
      <family val="1"/>
    </font>
    <font>
      <i/>
      <u/>
      <sz val="11"/>
      <color indexed="10"/>
      <name val="Cambria"/>
      <family val="1"/>
    </font>
    <font>
      <b/>
      <sz val="10"/>
      <name val="Arial"/>
      <family val="2"/>
    </font>
    <font>
      <i/>
      <sz val="8"/>
      <name val="Arial"/>
      <family val="2"/>
    </font>
    <font>
      <sz val="11"/>
      <color theme="1"/>
      <name val="Calibri"/>
      <family val="2"/>
      <scheme val="minor"/>
    </font>
    <font>
      <sz val="11"/>
      <name val="Cambria"/>
      <family val="1"/>
      <scheme val="major"/>
    </font>
    <font>
      <sz val="10"/>
      <name val="Cambria"/>
      <family val="1"/>
      <scheme val="major"/>
    </font>
    <font>
      <sz val="14"/>
      <name val="Cambria"/>
      <family val="1"/>
      <scheme val="major"/>
    </font>
    <font>
      <b/>
      <sz val="11"/>
      <name val="Cambria"/>
      <family val="1"/>
      <scheme val="major"/>
    </font>
    <font>
      <sz val="11"/>
      <color indexed="12"/>
      <name val="Cambria"/>
      <family val="1"/>
      <scheme val="major"/>
    </font>
    <font>
      <b/>
      <i/>
      <sz val="11"/>
      <color indexed="12"/>
      <name val="Cambria"/>
      <family val="1"/>
      <scheme val="major"/>
    </font>
    <font>
      <i/>
      <sz val="11"/>
      <color indexed="12"/>
      <name val="Cambria"/>
      <family val="1"/>
      <scheme val="major"/>
    </font>
    <font>
      <b/>
      <i/>
      <sz val="12"/>
      <name val="Cambria"/>
      <family val="1"/>
      <scheme val="major"/>
    </font>
    <font>
      <b/>
      <sz val="10"/>
      <name val="Cambria"/>
      <family val="1"/>
      <scheme val="major"/>
    </font>
    <font>
      <i/>
      <sz val="10"/>
      <name val="Cambria"/>
      <family val="1"/>
      <scheme val="major"/>
    </font>
    <font>
      <b/>
      <sz val="12"/>
      <color indexed="18"/>
      <name val="Cambria"/>
      <family val="1"/>
      <scheme val="major"/>
    </font>
    <font>
      <b/>
      <sz val="10"/>
      <color indexed="10"/>
      <name val="Cambria"/>
      <family val="1"/>
      <scheme val="major"/>
    </font>
    <font>
      <sz val="10"/>
      <color indexed="10"/>
      <name val="Cambria"/>
      <family val="1"/>
      <scheme val="major"/>
    </font>
    <font>
      <b/>
      <sz val="10"/>
      <color indexed="12"/>
      <name val="Cambria"/>
      <family val="1"/>
      <scheme val="major"/>
    </font>
    <font>
      <b/>
      <i/>
      <sz val="10"/>
      <name val="Cambria"/>
      <family val="1"/>
      <scheme val="major"/>
    </font>
    <font>
      <b/>
      <sz val="24"/>
      <name val="Cambria"/>
      <family val="1"/>
      <scheme val="major"/>
    </font>
    <font>
      <i/>
      <sz val="10"/>
      <color indexed="12"/>
      <name val="Cambria"/>
      <family val="1"/>
      <scheme val="major"/>
    </font>
    <font>
      <sz val="8"/>
      <name val="Cambria"/>
      <family val="1"/>
      <scheme val="major"/>
    </font>
    <font>
      <b/>
      <sz val="11"/>
      <color indexed="12"/>
      <name val="Cambria"/>
      <family val="1"/>
      <scheme val="major"/>
    </font>
    <font>
      <i/>
      <sz val="11"/>
      <name val="Cambria"/>
      <family val="1"/>
      <scheme val="major"/>
    </font>
    <font>
      <b/>
      <sz val="12"/>
      <name val="Cambria"/>
      <family val="1"/>
      <scheme val="major"/>
    </font>
    <font>
      <sz val="10"/>
      <color indexed="12"/>
      <name val="Cambria"/>
      <family val="1"/>
      <scheme val="major"/>
    </font>
    <font>
      <sz val="11"/>
      <color rgb="FF0000FF"/>
      <name val="Cambria"/>
      <family val="1"/>
      <scheme val="major"/>
    </font>
    <font>
      <b/>
      <i/>
      <sz val="11"/>
      <name val="Cambria"/>
      <family val="1"/>
      <scheme val="major"/>
    </font>
    <font>
      <b/>
      <i/>
      <u/>
      <sz val="11"/>
      <color indexed="12"/>
      <name val="Cambria"/>
      <family val="1"/>
      <scheme val="major"/>
    </font>
    <font>
      <b/>
      <u/>
      <sz val="11"/>
      <name val="Cambria"/>
      <family val="1"/>
      <scheme val="major"/>
    </font>
    <font>
      <sz val="12"/>
      <name val="Cambria"/>
      <family val="1"/>
      <scheme val="major"/>
    </font>
    <font>
      <b/>
      <sz val="11"/>
      <color indexed="9"/>
      <name val="Cambria"/>
      <family val="1"/>
      <scheme val="major"/>
    </font>
    <font>
      <sz val="10"/>
      <color rgb="FFFF0000"/>
      <name val="Cambria"/>
      <family val="1"/>
      <scheme val="major"/>
    </font>
    <font>
      <i/>
      <sz val="11"/>
      <color rgb="FFFF0000"/>
      <name val="Cambria"/>
      <family val="1"/>
      <scheme val="major"/>
    </font>
    <font>
      <u/>
      <sz val="10"/>
      <name val="Cambria"/>
      <family val="1"/>
      <scheme val="major"/>
    </font>
    <font>
      <i/>
      <sz val="11"/>
      <color rgb="FF0000FF"/>
      <name val="Cambria"/>
      <family val="1"/>
      <scheme val="major"/>
    </font>
    <font>
      <sz val="11"/>
      <color theme="1"/>
      <name val="Cambria"/>
      <family val="1"/>
      <scheme val="major"/>
    </font>
    <font>
      <i/>
      <sz val="11"/>
      <color theme="1"/>
      <name val="Cambria"/>
      <family val="1"/>
      <scheme val="major"/>
    </font>
    <font>
      <sz val="10"/>
      <color theme="1"/>
      <name val="Cambria"/>
      <family val="1"/>
      <scheme val="major"/>
    </font>
    <font>
      <b/>
      <sz val="20"/>
      <color theme="1"/>
      <name val="Cambria"/>
      <family val="1"/>
      <scheme val="major"/>
    </font>
    <font>
      <b/>
      <sz val="11"/>
      <color theme="1"/>
      <name val="Cambria"/>
      <family val="1"/>
      <scheme val="major"/>
    </font>
    <font>
      <sz val="8"/>
      <color theme="1"/>
      <name val="Cambria"/>
      <family val="1"/>
      <scheme val="major"/>
    </font>
    <font>
      <sz val="11"/>
      <color theme="1"/>
      <name val="Palatino"/>
      <family val="1"/>
    </font>
    <font>
      <i/>
      <sz val="10"/>
      <color theme="3"/>
      <name val="Cambria"/>
      <family val="1"/>
      <scheme val="major"/>
    </font>
    <font>
      <b/>
      <i/>
      <sz val="10"/>
      <color theme="3"/>
      <name val="Cambria"/>
      <family val="1"/>
      <scheme val="major"/>
    </font>
    <font>
      <b/>
      <sz val="11"/>
      <color indexed="8"/>
      <name val="Cambria"/>
      <family val="1"/>
      <scheme val="major"/>
    </font>
    <font>
      <sz val="11"/>
      <color rgb="FF092093"/>
      <name val="Cambria"/>
      <family val="1"/>
      <scheme val="major"/>
    </font>
    <font>
      <i/>
      <sz val="11"/>
      <color rgb="FF092093"/>
      <name val="Cambria"/>
      <family val="1"/>
      <scheme val="major"/>
    </font>
    <font>
      <i/>
      <sz val="11"/>
      <color theme="3"/>
      <name val="Cambria"/>
      <family val="1"/>
      <scheme val="major"/>
    </font>
    <font>
      <b/>
      <i/>
      <sz val="11"/>
      <color theme="3"/>
      <name val="Cambria"/>
      <family val="1"/>
    </font>
    <font>
      <b/>
      <sz val="11"/>
      <color rgb="FF000000"/>
      <name val="Cambria"/>
      <family val="1"/>
      <scheme val="major"/>
    </font>
    <font>
      <i/>
      <sz val="10"/>
      <color theme="4"/>
      <name val="Cambria"/>
      <family val="1"/>
      <scheme val="major"/>
    </font>
    <font>
      <sz val="14"/>
      <color theme="1"/>
      <name val="Cambria"/>
      <family val="1"/>
      <scheme val="major"/>
    </font>
    <font>
      <b/>
      <sz val="20"/>
      <name val="Cambria"/>
      <family val="1"/>
      <scheme val="major"/>
    </font>
    <font>
      <sz val="24"/>
      <name val="Cambria"/>
      <family val="1"/>
      <scheme val="major"/>
    </font>
    <font>
      <sz val="22"/>
      <name val="Cambria"/>
      <family val="1"/>
      <scheme val="major"/>
    </font>
    <font>
      <sz val="10"/>
      <color rgb="FF0000FF"/>
      <name val="Cambria"/>
      <family val="1"/>
      <scheme val="major"/>
    </font>
    <font>
      <i/>
      <sz val="11"/>
      <color rgb="FF1F497D"/>
      <name val="Cambria"/>
      <family val="1"/>
      <scheme val="major"/>
    </font>
    <font>
      <sz val="11"/>
      <color rgb="FF1F497D"/>
      <name val="Cambria"/>
      <family val="1"/>
      <scheme val="major"/>
    </font>
    <font>
      <i/>
      <sz val="9"/>
      <color rgb="FFFF0000"/>
      <name val="Cambria"/>
      <family val="1"/>
      <scheme val="major"/>
    </font>
    <font>
      <sz val="9"/>
      <color theme="1"/>
      <name val="Cambria"/>
      <family val="1"/>
      <scheme val="major"/>
    </font>
    <font>
      <b/>
      <sz val="11"/>
      <color rgb="FFFF0000"/>
      <name val="Cambria"/>
      <family val="1"/>
      <scheme val="major"/>
    </font>
    <font>
      <b/>
      <sz val="14"/>
      <color theme="1"/>
      <name val="Cambria"/>
      <family val="1"/>
      <scheme val="major"/>
    </font>
    <font>
      <sz val="11"/>
      <color rgb="FFFF0000"/>
      <name val="Cambria"/>
      <family val="1"/>
      <scheme val="major"/>
    </font>
    <font>
      <b/>
      <sz val="9"/>
      <color rgb="FFFF0000"/>
      <name val="Cambria"/>
      <family val="1"/>
      <scheme val="major"/>
    </font>
    <font>
      <sz val="9"/>
      <name val="Cambria"/>
      <family val="1"/>
      <scheme val="major"/>
    </font>
    <font>
      <b/>
      <sz val="9"/>
      <color theme="1"/>
      <name val="Cambria"/>
      <family val="1"/>
      <scheme val="major"/>
    </font>
    <font>
      <b/>
      <sz val="9"/>
      <name val="Cambria"/>
      <family val="1"/>
      <scheme val="major"/>
    </font>
    <font>
      <b/>
      <sz val="11"/>
      <color rgb="FFC00000"/>
      <name val="Cambria"/>
      <family val="1"/>
      <scheme val="major"/>
    </font>
    <font>
      <b/>
      <u/>
      <sz val="9"/>
      <color theme="1"/>
      <name val="Cambria"/>
      <family val="1"/>
      <scheme val="major"/>
    </font>
    <font>
      <sz val="11"/>
      <color theme="3"/>
      <name val="Cambria"/>
      <family val="1"/>
      <scheme val="major"/>
    </font>
    <font>
      <sz val="12"/>
      <name val="Palatino"/>
      <family val="1"/>
    </font>
    <font>
      <b/>
      <sz val="11"/>
      <name val="Palatino"/>
      <family val="1"/>
    </font>
    <font>
      <sz val="11"/>
      <color rgb="FFFF0000"/>
      <name val="Palatino"/>
      <family val="1"/>
    </font>
    <font>
      <b/>
      <i/>
      <sz val="11"/>
      <color rgb="FFFF0000"/>
      <name val="Cambria"/>
      <family val="2"/>
      <scheme val="major"/>
    </font>
    <font>
      <b/>
      <sz val="11"/>
      <color rgb="FF000000"/>
      <name val="Cambria"/>
      <family val="2"/>
      <scheme val="major"/>
    </font>
    <font>
      <b/>
      <i/>
      <sz val="11"/>
      <name val="Cambria"/>
      <family val="2"/>
      <scheme val="major"/>
    </font>
    <font>
      <i/>
      <sz val="11"/>
      <name val="Cambria"/>
      <family val="2"/>
      <scheme val="major"/>
    </font>
    <font>
      <b/>
      <sz val="11"/>
      <color rgb="FFFF0000"/>
      <name val="Cambria"/>
      <family val="2"/>
      <scheme val="major"/>
    </font>
    <font>
      <sz val="11"/>
      <color indexed="8"/>
      <name val="Cambria"/>
      <family val="2"/>
      <scheme val="major"/>
    </font>
    <font>
      <sz val="11"/>
      <color indexed="8"/>
      <name val="Cambria"/>
      <family val="1"/>
      <scheme val="major"/>
    </font>
    <font>
      <i/>
      <sz val="11"/>
      <color indexed="8"/>
      <name val="Cambria"/>
      <family val="1"/>
      <scheme val="major"/>
    </font>
    <font>
      <b/>
      <sz val="9"/>
      <name val="Cambria"/>
      <family val="1"/>
    </font>
    <font>
      <u/>
      <sz val="10"/>
      <color indexed="12"/>
      <name val="Cambria"/>
      <family val="1"/>
      <scheme val="major"/>
    </font>
    <font>
      <b/>
      <sz val="12"/>
      <color theme="3"/>
      <name val="Cambria"/>
      <family val="1"/>
      <scheme val="major"/>
    </font>
    <font>
      <b/>
      <vertAlign val="superscript"/>
      <sz val="12"/>
      <name val="Cambria"/>
      <family val="1"/>
      <scheme val="major"/>
    </font>
    <font>
      <u/>
      <sz val="11"/>
      <name val="Cambria"/>
      <family val="1"/>
      <scheme val="major"/>
    </font>
    <font>
      <b/>
      <sz val="10"/>
      <color theme="3"/>
      <name val="Cambria"/>
      <family val="1"/>
      <scheme val="major"/>
    </font>
    <font>
      <b/>
      <sz val="8"/>
      <name val="Cambria"/>
      <family val="1"/>
      <scheme val="major"/>
    </font>
    <font>
      <sz val="12"/>
      <color indexed="81"/>
      <name val="Tahoma"/>
      <family val="2"/>
    </font>
    <font>
      <sz val="11"/>
      <color indexed="81"/>
      <name val="Tahoma"/>
      <family val="2"/>
    </font>
    <font>
      <b/>
      <sz val="11"/>
      <color indexed="81"/>
      <name val="Tahoma"/>
      <family val="2"/>
    </font>
    <font>
      <b/>
      <sz val="12"/>
      <color indexed="81"/>
      <name val="Tahoma"/>
      <family val="2"/>
    </font>
    <font>
      <i/>
      <sz val="10"/>
      <name val="Cambria"/>
      <family val="1"/>
    </font>
    <font>
      <sz val="11"/>
      <name val="Palatino"/>
    </font>
    <font>
      <i/>
      <sz val="11"/>
      <name val="Palatino"/>
      <family val="1"/>
    </font>
    <font>
      <i/>
      <sz val="11"/>
      <name val="Palatino Linotype"/>
      <family val="1"/>
    </font>
    <font>
      <sz val="11"/>
      <name val="Palatino Linotype"/>
      <family val="1"/>
    </font>
    <font>
      <i/>
      <sz val="11"/>
      <name val="Calibri"/>
      <family val="2"/>
    </font>
    <font>
      <i/>
      <sz val="11"/>
      <name val="Cambria"/>
      <family val="1"/>
    </font>
    <font>
      <sz val="11"/>
      <name val="Cambria"/>
      <family val="1"/>
      <charset val="238"/>
      <scheme val="major"/>
    </font>
    <font>
      <sz val="10"/>
      <name val="Cambria"/>
      <family val="1"/>
      <charset val="238"/>
      <scheme val="major"/>
    </font>
    <font>
      <sz val="11"/>
      <color rgb="FF4D5156"/>
      <name val="Cambria"/>
      <family val="1"/>
    </font>
    <font>
      <b/>
      <sz val="11"/>
      <color rgb="FF5F6368"/>
      <name val="Cambria"/>
      <family val="1"/>
    </font>
  </fonts>
  <fills count="38">
    <fill>
      <patternFill patternType="none"/>
    </fill>
    <fill>
      <patternFill patternType="gray125"/>
    </fill>
    <fill>
      <patternFill patternType="solid">
        <fgColor indexed="13"/>
        <bgColor indexed="64"/>
      </patternFill>
    </fill>
    <fill>
      <patternFill patternType="solid">
        <fgColor indexed="43"/>
        <bgColor indexed="64"/>
      </patternFill>
    </fill>
    <fill>
      <patternFill patternType="solid">
        <fgColor indexed="22"/>
        <bgColor indexed="64"/>
      </patternFill>
    </fill>
    <fill>
      <patternFill patternType="solid">
        <fgColor indexed="49"/>
        <bgColor indexed="64"/>
      </patternFill>
    </fill>
    <fill>
      <patternFill patternType="solid">
        <fgColor indexed="41"/>
        <bgColor indexed="64"/>
      </patternFill>
    </fill>
    <fill>
      <patternFill patternType="solid">
        <fgColor indexed="15"/>
        <bgColor indexed="64"/>
      </patternFill>
    </fill>
    <fill>
      <patternFill patternType="solid">
        <fgColor indexed="9"/>
        <bgColor indexed="64"/>
      </patternFill>
    </fill>
    <fill>
      <patternFill patternType="solid">
        <fgColor indexed="8"/>
        <bgColor indexed="64"/>
      </patternFill>
    </fill>
    <fill>
      <patternFill patternType="solid">
        <fgColor indexed="10"/>
        <bgColor indexed="64"/>
      </patternFill>
    </fill>
    <fill>
      <patternFill patternType="solid">
        <fgColor rgb="FFFFFF00"/>
        <bgColor indexed="64"/>
      </patternFill>
    </fill>
    <fill>
      <patternFill patternType="solid">
        <fgColor rgb="FF00B050"/>
        <bgColor indexed="64"/>
      </patternFill>
    </fill>
    <fill>
      <patternFill patternType="solid">
        <fgColor theme="8" tint="0.39997558519241921"/>
        <bgColor indexed="64"/>
      </patternFill>
    </fill>
    <fill>
      <patternFill patternType="solid">
        <fgColor rgb="FF92D050"/>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rgb="FFFFFF99"/>
        <bgColor indexed="64"/>
      </patternFill>
    </fill>
    <fill>
      <patternFill patternType="solid">
        <fgColor theme="0"/>
        <bgColor indexed="64"/>
      </patternFill>
    </fill>
    <fill>
      <patternFill patternType="solid">
        <fgColor theme="3" tint="0.39997558519241921"/>
        <bgColor indexed="64"/>
      </patternFill>
    </fill>
    <fill>
      <patternFill patternType="solid">
        <fgColor theme="0" tint="-4.9989318521683403E-2"/>
        <bgColor indexed="64"/>
      </patternFill>
    </fill>
    <fill>
      <patternFill patternType="solid">
        <fgColor rgb="FFE26B0A"/>
        <bgColor indexed="64"/>
      </patternFill>
    </fill>
    <fill>
      <patternFill patternType="solid">
        <fgColor theme="9" tint="-0.249977111117893"/>
        <bgColor indexed="64"/>
      </patternFill>
    </fill>
    <fill>
      <patternFill patternType="solid">
        <fgColor theme="6" tint="0.79998168889431442"/>
        <bgColor indexed="64"/>
      </patternFill>
    </fill>
    <fill>
      <patternFill patternType="solid">
        <fgColor rgb="FF92CDDC"/>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rgb="FFFFCC66"/>
        <bgColor indexed="64"/>
      </patternFill>
    </fill>
    <fill>
      <patternFill patternType="solid">
        <fgColor rgb="FFB7DEE8"/>
        <bgColor indexed="64"/>
      </patternFill>
    </fill>
    <fill>
      <patternFill patternType="solid">
        <fgColor theme="9" tint="0.79998168889431442"/>
        <bgColor indexed="64"/>
      </patternFill>
    </fill>
    <fill>
      <patternFill patternType="solid">
        <fgColor rgb="FFBFBFBF"/>
        <bgColor indexed="64"/>
      </patternFill>
    </fill>
    <fill>
      <patternFill patternType="solid">
        <fgColor rgb="FFFFFFCC"/>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rgb="FF00CC66"/>
        <bgColor indexed="64"/>
      </patternFill>
    </fill>
    <fill>
      <patternFill patternType="solid">
        <fgColor rgb="FF99FF99"/>
        <bgColor indexed="64"/>
      </patternFill>
    </fill>
    <fill>
      <patternFill patternType="solid">
        <fgColor theme="3" tint="0.59999389629810485"/>
        <bgColor indexed="64"/>
      </patternFill>
    </fill>
  </fills>
  <borders count="80">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top/>
      <bottom/>
      <diagonal/>
    </border>
    <border>
      <left/>
      <right/>
      <top/>
      <bottom style="medium">
        <color indexed="64"/>
      </bottom>
      <diagonal/>
    </border>
    <border>
      <left/>
      <right style="thin">
        <color indexed="64"/>
      </right>
      <top/>
      <bottom style="medium">
        <color indexed="64"/>
      </bottom>
      <diagonal/>
    </border>
    <border>
      <left/>
      <right style="thin">
        <color indexed="64"/>
      </right>
      <top style="medium">
        <color indexed="64"/>
      </top>
      <bottom style="medium">
        <color indexed="64"/>
      </bottom>
      <diagonal/>
    </border>
    <border>
      <left/>
      <right/>
      <top style="thin">
        <color rgb="FFFF0000"/>
      </top>
      <bottom/>
      <diagonal/>
    </border>
    <border>
      <left style="medium">
        <color rgb="FF00B050"/>
      </left>
      <right style="medium">
        <color rgb="FF00B050"/>
      </right>
      <top style="medium">
        <color rgb="FF00B050"/>
      </top>
      <bottom style="medium">
        <color rgb="FF00B050"/>
      </bottom>
      <diagonal/>
    </border>
    <border>
      <left style="thin">
        <color indexed="64"/>
      </left>
      <right style="medium">
        <color rgb="FF00B050"/>
      </right>
      <top style="medium">
        <color rgb="FF00B050"/>
      </top>
      <bottom style="medium">
        <color rgb="FF00B050"/>
      </bottom>
      <diagonal/>
    </border>
    <border>
      <left style="thin">
        <color theme="4" tint="0.59999389629810485"/>
      </left>
      <right style="thin">
        <color theme="4" tint="0.59999389629810485"/>
      </right>
      <top style="thin">
        <color theme="4" tint="0.59999389629810485"/>
      </top>
      <bottom style="thin">
        <color theme="4" tint="0.59999389629810485"/>
      </bottom>
      <diagonal/>
    </border>
    <border>
      <left style="thin">
        <color theme="4" tint="0.59999389629810485"/>
      </left>
      <right style="thin">
        <color theme="4" tint="0.59999389629810485"/>
      </right>
      <top/>
      <bottom/>
      <diagonal/>
    </border>
    <border>
      <left style="thin">
        <color indexed="64"/>
      </left>
      <right style="medium">
        <color rgb="FF00B050"/>
      </right>
      <top style="medium">
        <color rgb="FF00B050"/>
      </top>
      <bottom/>
      <diagonal/>
    </border>
    <border>
      <left style="thin">
        <color indexed="64"/>
      </left>
      <right style="medium">
        <color rgb="FF00B050"/>
      </right>
      <top/>
      <bottom style="medium">
        <color rgb="FF00B050"/>
      </bottom>
      <diagonal/>
    </border>
    <border>
      <left style="thin">
        <color indexed="64"/>
      </left>
      <right/>
      <top style="medium">
        <color indexed="64"/>
      </top>
      <bottom/>
      <diagonal/>
    </border>
    <border>
      <left style="thin">
        <color indexed="64"/>
      </left>
      <right/>
      <top/>
      <bottom style="medium">
        <color indexed="64"/>
      </bottom>
      <diagonal/>
    </border>
    <border>
      <left/>
      <right style="thin">
        <color theme="1"/>
      </right>
      <top/>
      <bottom style="thin">
        <color theme="1"/>
      </bottom>
      <diagonal/>
    </border>
    <border>
      <left/>
      <right style="medium">
        <color rgb="FFFF0000"/>
      </right>
      <top style="medium">
        <color rgb="FFFF0000"/>
      </top>
      <bottom style="medium">
        <color rgb="FFFF0000"/>
      </bottom>
      <diagonal/>
    </border>
    <border>
      <left style="medium">
        <color rgb="FFFF0000"/>
      </left>
      <right/>
      <top style="medium">
        <color rgb="FFFF0000"/>
      </top>
      <bottom style="medium">
        <color rgb="FFFF0000"/>
      </bottom>
      <diagonal/>
    </border>
    <border>
      <left/>
      <right/>
      <top style="medium">
        <color rgb="FFFF0000"/>
      </top>
      <bottom style="thin">
        <color indexed="64"/>
      </bottom>
      <diagonal/>
    </border>
    <border>
      <left/>
      <right style="thin">
        <color indexed="64"/>
      </right>
      <top style="medium">
        <color rgb="FFFF0000"/>
      </top>
      <bottom style="thin">
        <color indexed="64"/>
      </bottom>
      <diagonal/>
    </border>
    <border>
      <left style="thin">
        <color indexed="64"/>
      </left>
      <right/>
      <top style="thin">
        <color indexed="64"/>
      </top>
      <bottom style="medium">
        <color rgb="FFFF0000"/>
      </bottom>
      <diagonal/>
    </border>
    <border>
      <left/>
      <right style="thin">
        <color indexed="64"/>
      </right>
      <top style="thin">
        <color indexed="64"/>
      </top>
      <bottom style="medium">
        <color rgb="FFFF0000"/>
      </bottom>
      <diagonal/>
    </border>
    <border>
      <left style="medium">
        <color indexed="64"/>
      </left>
      <right/>
      <top style="thin">
        <color indexed="64"/>
      </top>
      <bottom style="thin">
        <color indexed="64"/>
      </bottom>
      <diagonal/>
    </border>
    <border>
      <left style="thin">
        <color theme="1"/>
      </left>
      <right/>
      <top style="thin">
        <color indexed="64"/>
      </top>
      <bottom style="thin">
        <color theme="1"/>
      </bottom>
      <diagonal/>
    </border>
    <border>
      <left/>
      <right style="thin">
        <color indexed="64"/>
      </right>
      <top style="thin">
        <color indexed="64"/>
      </top>
      <bottom style="thin">
        <color theme="1"/>
      </bottom>
      <diagonal/>
    </border>
    <border>
      <left style="thin">
        <color theme="1"/>
      </left>
      <right/>
      <top style="thin">
        <color theme="1"/>
      </top>
      <bottom style="thin">
        <color theme="1"/>
      </bottom>
      <diagonal/>
    </border>
    <border>
      <left/>
      <right style="thin">
        <color indexed="64"/>
      </right>
      <top style="thin">
        <color theme="1"/>
      </top>
      <bottom style="thin">
        <color theme="1"/>
      </bottom>
      <diagonal/>
    </border>
    <border>
      <left style="thin">
        <color theme="1"/>
      </left>
      <right/>
      <top style="thin">
        <color theme="1"/>
      </top>
      <bottom style="thin">
        <color indexed="64"/>
      </bottom>
      <diagonal/>
    </border>
    <border>
      <left/>
      <right style="thin">
        <color indexed="64"/>
      </right>
      <top style="thin">
        <color theme="1"/>
      </top>
      <bottom style="thin">
        <color indexed="64"/>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s>
  <cellStyleXfs count="15">
    <xf numFmtId="0" fontId="0" fillId="0" borderId="0"/>
    <xf numFmtId="0" fontId="9" fillId="0" borderId="0" applyNumberFormat="0" applyFill="0" applyBorder="0" applyAlignment="0" applyProtection="0">
      <alignment vertical="top"/>
      <protection locked="0"/>
    </xf>
    <xf numFmtId="0" fontId="6" fillId="0" borderId="0"/>
    <xf numFmtId="0" fontId="43" fillId="0" borderId="0"/>
    <xf numFmtId="0" fontId="4" fillId="0" borderId="0"/>
    <xf numFmtId="0" fontId="4" fillId="0" borderId="0"/>
    <xf numFmtId="0" fontId="4" fillId="0" borderId="0"/>
    <xf numFmtId="0" fontId="6" fillId="0" borderId="0"/>
    <xf numFmtId="0" fontId="4" fillId="0" borderId="0"/>
    <xf numFmtId="0" fontId="3" fillId="0" borderId="0"/>
    <xf numFmtId="0" fontId="2" fillId="0" borderId="0"/>
    <xf numFmtId="43" fontId="4" fillId="0" borderId="0" applyFont="0" applyFill="0" applyBorder="0" applyAlignment="0" applyProtection="0"/>
    <xf numFmtId="0" fontId="1" fillId="0" borderId="0"/>
    <xf numFmtId="0" fontId="6" fillId="0" borderId="0"/>
    <xf numFmtId="0" fontId="4" fillId="0" borderId="0"/>
  </cellStyleXfs>
  <cellXfs count="1130">
    <xf numFmtId="0" fontId="0" fillId="0" borderId="0" xfId="0"/>
    <xf numFmtId="0" fontId="44" fillId="0" borderId="0" xfId="0" applyFont="1"/>
    <xf numFmtId="0" fontId="44" fillId="0" borderId="1" xfId="0" applyFont="1" applyBorder="1"/>
    <xf numFmtId="0" fontId="45" fillId="0" borderId="0" xfId="0" applyFont="1"/>
    <xf numFmtId="0" fontId="45" fillId="0" borderId="0" xfId="0" applyFont="1" applyFill="1"/>
    <xf numFmtId="0" fontId="45" fillId="2" borderId="0" xfId="0" applyFont="1" applyFill="1" applyAlignment="1">
      <alignment vertical="top"/>
    </xf>
    <xf numFmtId="0" fontId="45" fillId="3" borderId="0" xfId="0" applyFont="1" applyFill="1" applyAlignment="1">
      <alignment vertical="top"/>
    </xf>
    <xf numFmtId="0" fontId="45" fillId="0" borderId="0" xfId="0" applyFont="1" applyAlignment="1">
      <alignment vertical="top"/>
    </xf>
    <xf numFmtId="0" fontId="45" fillId="0" borderId="0" xfId="0" applyFont="1" applyFill="1" applyAlignment="1">
      <alignment vertical="top"/>
    </xf>
    <xf numFmtId="0" fontId="44" fillId="0" borderId="0" xfId="0" applyFont="1" applyAlignment="1">
      <alignment horizontal="center" vertical="top"/>
    </xf>
    <xf numFmtId="0" fontId="47" fillId="0" borderId="0" xfId="0" applyFont="1" applyAlignment="1">
      <alignment vertical="top"/>
    </xf>
    <xf numFmtId="0" fontId="44" fillId="0" borderId="0" xfId="0" applyFont="1" applyAlignment="1">
      <alignment vertical="top" wrapText="1"/>
    </xf>
    <xf numFmtId="0" fontId="44" fillId="2" borderId="0" xfId="0" applyFont="1" applyFill="1" applyAlignment="1">
      <alignment vertical="top" wrapText="1"/>
    </xf>
    <xf numFmtId="0" fontId="44" fillId="0" borderId="0" xfId="0" applyFont="1" applyFill="1" applyAlignment="1">
      <alignment horizontal="left" vertical="top" wrapText="1"/>
    </xf>
    <xf numFmtId="0" fontId="44" fillId="0" borderId="0" xfId="0" applyFont="1" applyFill="1" applyAlignment="1">
      <alignment vertical="top" wrapText="1"/>
    </xf>
    <xf numFmtId="0" fontId="48" fillId="0" borderId="0" xfId="0" applyFont="1" applyAlignment="1">
      <alignment vertical="top" wrapText="1"/>
    </xf>
    <xf numFmtId="0" fontId="44" fillId="0" borderId="1" xfId="0" applyFont="1" applyBorder="1" applyAlignment="1">
      <alignment vertical="top" wrapText="1"/>
    </xf>
    <xf numFmtId="0" fontId="44" fillId="0" borderId="0" xfId="0" applyFont="1" applyFill="1"/>
    <xf numFmtId="0" fontId="47" fillId="0" borderId="1" xfId="0" applyFont="1" applyFill="1" applyBorder="1" applyAlignment="1">
      <alignment vertical="top" wrapText="1"/>
    </xf>
    <xf numFmtId="0" fontId="44" fillId="0" borderId="1" xfId="0" applyFont="1" applyFill="1" applyBorder="1" applyAlignment="1">
      <alignment vertical="top" wrapText="1"/>
    </xf>
    <xf numFmtId="0" fontId="44" fillId="0" borderId="0" xfId="0" applyFont="1" applyAlignment="1">
      <alignment vertical="top"/>
    </xf>
    <xf numFmtId="0" fontId="47" fillId="2" borderId="0" xfId="0" applyFont="1" applyFill="1" applyAlignment="1">
      <alignment vertical="top" wrapText="1"/>
    </xf>
    <xf numFmtId="0" fontId="49" fillId="0" borderId="0" xfId="0" applyFont="1" applyFill="1" applyAlignment="1">
      <alignment vertical="top"/>
    </xf>
    <xf numFmtId="0" fontId="48" fillId="0" borderId="1" xfId="0" applyFont="1" applyFill="1" applyBorder="1" applyAlignment="1">
      <alignment vertical="top" wrapText="1"/>
    </xf>
    <xf numFmtId="0" fontId="44" fillId="2" borderId="0" xfId="0" applyFont="1" applyFill="1" applyBorder="1" applyAlignment="1">
      <alignment vertical="top" wrapText="1"/>
    </xf>
    <xf numFmtId="164" fontId="48" fillId="0" borderId="1" xfId="0" applyNumberFormat="1" applyFont="1" applyFill="1" applyBorder="1" applyAlignment="1">
      <alignment vertical="top" wrapText="1"/>
    </xf>
    <xf numFmtId="0" fontId="48" fillId="2" borderId="0" xfId="0" applyFont="1" applyFill="1" applyBorder="1" applyAlignment="1">
      <alignment vertical="top" wrapText="1"/>
    </xf>
    <xf numFmtId="0" fontId="45" fillId="11" borderId="0" xfId="0" applyFont="1" applyFill="1" applyAlignment="1">
      <alignment vertical="top" wrapText="1"/>
    </xf>
    <xf numFmtId="0" fontId="44" fillId="11" borderId="0" xfId="0" applyFont="1" applyFill="1"/>
    <xf numFmtId="0" fontId="48" fillId="2" borderId="0" xfId="0" applyFont="1" applyFill="1" applyAlignment="1">
      <alignment horizontal="left" vertical="top" wrapText="1"/>
    </xf>
    <xf numFmtId="0" fontId="48" fillId="2" borderId="0" xfId="0" applyFont="1" applyFill="1" applyAlignment="1">
      <alignment vertical="top" wrapText="1"/>
    </xf>
    <xf numFmtId="0" fontId="50" fillId="0" borderId="0" xfId="0" applyFont="1" applyFill="1" applyAlignment="1">
      <alignment vertical="top" wrapText="1"/>
    </xf>
    <xf numFmtId="0" fontId="44" fillId="2" borderId="0" xfId="0" applyFont="1" applyFill="1"/>
    <xf numFmtId="0" fontId="47" fillId="0" borderId="0" xfId="0" applyFont="1" applyAlignment="1">
      <alignment vertical="top" wrapText="1"/>
    </xf>
    <xf numFmtId="0" fontId="44" fillId="2" borderId="0" xfId="0" applyFont="1" applyFill="1" applyAlignment="1">
      <alignment vertical="top"/>
    </xf>
    <xf numFmtId="0" fontId="44" fillId="2" borderId="0" xfId="0" applyFont="1" applyFill="1" applyAlignment="1">
      <alignment horizontal="left" vertical="top" wrapText="1"/>
    </xf>
    <xf numFmtId="0" fontId="47" fillId="0" borderId="0" xfId="0" applyFont="1" applyFill="1" applyAlignment="1">
      <alignment horizontal="left" vertical="top"/>
    </xf>
    <xf numFmtId="0" fontId="47" fillId="2" borderId="0" xfId="0" applyFont="1" applyFill="1" applyAlignment="1">
      <alignment horizontal="left" vertical="top" wrapText="1"/>
    </xf>
    <xf numFmtId="0" fontId="47" fillId="0" borderId="0" xfId="0" applyFont="1" applyFill="1" applyAlignment="1">
      <alignment vertical="top"/>
    </xf>
    <xf numFmtId="0" fontId="48" fillId="0" borderId="0" xfId="0" applyFont="1" applyFill="1" applyAlignment="1">
      <alignment vertical="top"/>
    </xf>
    <xf numFmtId="0" fontId="44" fillId="0" borderId="0" xfId="0" applyFont="1" applyBorder="1" applyAlignment="1">
      <alignment vertical="top" wrapText="1"/>
    </xf>
    <xf numFmtId="49" fontId="47" fillId="0" borderId="0" xfId="0" applyNumberFormat="1" applyFont="1" applyAlignment="1">
      <alignment vertical="top"/>
    </xf>
    <xf numFmtId="0" fontId="47" fillId="0" borderId="1" xfId="0" applyFont="1" applyBorder="1" applyAlignment="1">
      <alignment vertical="top" wrapText="1"/>
    </xf>
    <xf numFmtId="0" fontId="51" fillId="0" borderId="0" xfId="0" applyFont="1" applyAlignment="1">
      <alignment vertical="top" wrapText="1"/>
    </xf>
    <xf numFmtId="0" fontId="47" fillId="0" borderId="0" xfId="0" applyFont="1"/>
    <xf numFmtId="0" fontId="53" fillId="0" borderId="0" xfId="0" applyFont="1" applyAlignment="1">
      <alignment wrapText="1"/>
    </xf>
    <xf numFmtId="0" fontId="47" fillId="0" borderId="0" xfId="0" applyFont="1" applyAlignment="1">
      <alignment wrapText="1"/>
    </xf>
    <xf numFmtId="0" fontId="44" fillId="0" borderId="0" xfId="0" applyFont="1" applyAlignment="1">
      <alignment wrapText="1"/>
    </xf>
    <xf numFmtId="0" fontId="48" fillId="0" borderId="0" xfId="0" applyFont="1"/>
    <xf numFmtId="0" fontId="52" fillId="4" borderId="1" xfId="0" applyFont="1" applyFill="1" applyBorder="1" applyAlignment="1">
      <alignment vertical="top" wrapText="1"/>
    </xf>
    <xf numFmtId="0" fontId="45" fillId="0" borderId="1" xfId="0" applyFont="1" applyBorder="1" applyAlignment="1">
      <alignment vertical="top" wrapText="1"/>
    </xf>
    <xf numFmtId="0" fontId="45" fillId="0" borderId="0" xfId="0" applyFont="1" applyAlignment="1">
      <alignment vertical="top" wrapText="1"/>
    </xf>
    <xf numFmtId="0" fontId="45" fillId="0" borderId="1" xfId="0" applyFont="1" applyBorder="1" applyAlignment="1">
      <alignment horizontal="right" vertical="top" wrapText="1"/>
    </xf>
    <xf numFmtId="0" fontId="54" fillId="0" borderId="0" xfId="0" applyFont="1"/>
    <xf numFmtId="0" fontId="55" fillId="0" borderId="0" xfId="0" applyFont="1"/>
    <xf numFmtId="0" fontId="52" fillId="0" borderId="0" xfId="0" applyFont="1" applyFill="1"/>
    <xf numFmtId="0" fontId="56" fillId="0" borderId="0" xfId="0" applyFont="1" applyFill="1"/>
    <xf numFmtId="0" fontId="45" fillId="5" borderId="1" xfId="0" applyFont="1" applyFill="1" applyBorder="1"/>
    <xf numFmtId="0" fontId="52" fillId="6" borderId="1" xfId="0" applyFont="1" applyFill="1" applyBorder="1"/>
    <xf numFmtId="0" fontId="44" fillId="2" borderId="1" xfId="0" applyFont="1" applyFill="1" applyBorder="1"/>
    <xf numFmtId="0" fontId="44" fillId="6" borderId="1" xfId="0" applyFont="1" applyFill="1" applyBorder="1"/>
    <xf numFmtId="0" fontId="57" fillId="0" borderId="0" xfId="0" applyFont="1" applyFill="1" applyBorder="1"/>
    <xf numFmtId="0" fontId="58" fillId="0" borderId="0" xfId="0" applyFont="1" applyFill="1"/>
    <xf numFmtId="0" fontId="52" fillId="0" borderId="0" xfId="0" applyFont="1"/>
    <xf numFmtId="0" fontId="44" fillId="2" borderId="1" xfId="0" applyNumberFormat="1" applyFont="1" applyFill="1" applyBorder="1" applyAlignment="1"/>
    <xf numFmtId="0" fontId="52" fillId="0" borderId="1" xfId="0" applyFont="1" applyFill="1" applyBorder="1"/>
    <xf numFmtId="0" fontId="57" fillId="0" borderId="0" xfId="0" applyFont="1"/>
    <xf numFmtId="0" fontId="44" fillId="0" borderId="0" xfId="0" applyFont="1" applyBorder="1"/>
    <xf numFmtId="0" fontId="44" fillId="0" borderId="0" xfId="0" applyFont="1"/>
    <xf numFmtId="0" fontId="44" fillId="0" borderId="0" xfId="0" applyFont="1" applyBorder="1" applyAlignment="1">
      <alignment horizontal="left"/>
    </xf>
    <xf numFmtId="0" fontId="57" fillId="0" borderId="0" xfId="0" applyFont="1" applyFill="1"/>
    <xf numFmtId="0" fontId="55" fillId="0" borderId="0" xfId="0" applyFont="1" applyFill="1"/>
    <xf numFmtId="0" fontId="45" fillId="2" borderId="1" xfId="0" applyFont="1" applyFill="1" applyBorder="1"/>
    <xf numFmtId="0" fontId="44" fillId="0" borderId="0" xfId="0" applyFont="1" applyFill="1" applyBorder="1" applyAlignment="1">
      <alignment vertical="top" wrapText="1"/>
    </xf>
    <xf numFmtId="0" fontId="44" fillId="0" borderId="2" xfId="0" applyFont="1" applyFill="1" applyBorder="1" applyAlignment="1">
      <alignment vertical="top" wrapText="1"/>
    </xf>
    <xf numFmtId="0" fontId="44" fillId="0" borderId="3" xfId="0" applyFont="1" applyFill="1" applyBorder="1" applyAlignment="1">
      <alignment vertical="top" wrapText="1"/>
    </xf>
    <xf numFmtId="49" fontId="44" fillId="0" borderId="0" xfId="0" applyNumberFormat="1" applyFont="1" applyAlignment="1">
      <alignment vertical="top" wrapText="1"/>
    </xf>
    <xf numFmtId="0" fontId="48" fillId="0" borderId="4" xfId="0" applyFont="1" applyFill="1" applyBorder="1" applyAlignment="1">
      <alignment vertical="top" wrapText="1"/>
    </xf>
    <xf numFmtId="0" fontId="44" fillId="0" borderId="4" xfId="0" applyFont="1" applyFill="1" applyBorder="1" applyAlignment="1">
      <alignment vertical="top" wrapText="1"/>
    </xf>
    <xf numFmtId="0" fontId="44" fillId="0" borderId="5" xfId="0" applyFont="1" applyFill="1" applyBorder="1" applyAlignment="1">
      <alignment vertical="top" wrapText="1"/>
    </xf>
    <xf numFmtId="0" fontId="45" fillId="0" borderId="3" xfId="7" applyFont="1" applyFill="1" applyBorder="1" applyAlignment="1">
      <alignment horizontal="center" vertical="top"/>
    </xf>
    <xf numFmtId="0" fontId="45" fillId="0" borderId="6" xfId="7" applyFont="1" applyBorder="1" applyAlignment="1">
      <alignment horizontal="center" wrapText="1"/>
    </xf>
    <xf numFmtId="0" fontId="45" fillId="6" borderId="0" xfId="6" applyFont="1" applyFill="1"/>
    <xf numFmtId="0" fontId="45" fillId="0" borderId="0" xfId="6" applyFont="1"/>
    <xf numFmtId="0" fontId="45" fillId="0" borderId="0" xfId="7" applyFont="1" applyFill="1" applyBorder="1" applyAlignment="1">
      <alignment horizontal="center" vertical="top"/>
    </xf>
    <xf numFmtId="0" fontId="59" fillId="0" borderId="0" xfId="7" applyFont="1" applyBorder="1" applyAlignment="1">
      <alignment horizontal="center" vertical="center" wrapText="1"/>
    </xf>
    <xf numFmtId="0" fontId="44" fillId="0" borderId="0" xfId="7" applyFont="1" applyBorder="1" applyAlignment="1">
      <alignment vertical="top"/>
    </xf>
    <xf numFmtId="0" fontId="45" fillId="6" borderId="0" xfId="6" applyFont="1" applyFill="1" applyBorder="1"/>
    <xf numFmtId="0" fontId="45" fillId="0" borderId="0" xfId="6" applyFont="1" applyBorder="1"/>
    <xf numFmtId="15" fontId="44" fillId="0" borderId="0" xfId="7" applyNumberFormat="1" applyFont="1" applyBorder="1" applyAlignment="1">
      <alignment horizontal="left" vertical="top"/>
    </xf>
    <xf numFmtId="0" fontId="44" fillId="0" borderId="0" xfId="7" applyFont="1" applyFill="1" applyBorder="1" applyAlignment="1">
      <alignment horizontal="left" vertical="top"/>
    </xf>
    <xf numFmtId="0" fontId="47" fillId="0" borderId="1" xfId="6" applyFont="1" applyFill="1" applyBorder="1" applyAlignment="1">
      <alignment horizontal="center" vertical="center" wrapText="1"/>
    </xf>
    <xf numFmtId="0" fontId="47" fillId="0" borderId="1" xfId="7" applyFont="1" applyFill="1" applyBorder="1" applyAlignment="1">
      <alignment horizontal="center" vertical="center" wrapText="1"/>
    </xf>
    <xf numFmtId="0" fontId="47" fillId="6" borderId="0" xfId="6" applyFont="1" applyFill="1" applyAlignment="1">
      <alignment horizontal="center" vertical="center" wrapText="1"/>
    </xf>
    <xf numFmtId="0" fontId="47" fillId="0" borderId="0" xfId="6" applyFont="1" applyAlignment="1">
      <alignment horizontal="center" vertical="center" wrapText="1"/>
    </xf>
    <xf numFmtId="0" fontId="60" fillId="6" borderId="0" xfId="6" applyFont="1" applyFill="1"/>
    <xf numFmtId="0" fontId="60" fillId="0" borderId="0" xfId="6" applyFont="1"/>
    <xf numFmtId="0" fontId="48" fillId="0" borderId="0" xfId="7" applyFont="1" applyBorder="1" applyAlignment="1">
      <alignment horizontal="left" vertical="top" wrapText="1"/>
    </xf>
    <xf numFmtId="0" fontId="48" fillId="0" borderId="0" xfId="7" applyFont="1" applyFill="1" applyBorder="1" applyAlignment="1">
      <alignment horizontal="left" vertical="top" wrapText="1"/>
    </xf>
    <xf numFmtId="0" fontId="62" fillId="0" borderId="0" xfId="0" applyFont="1"/>
    <xf numFmtId="0" fontId="47" fillId="0" borderId="0" xfId="0" applyFont="1" applyBorder="1" applyAlignment="1">
      <alignment vertical="top"/>
    </xf>
    <xf numFmtId="0" fontId="45" fillId="0" borderId="0" xfId="0" applyFont="1" applyBorder="1" applyAlignment="1">
      <alignment vertical="top"/>
    </xf>
    <xf numFmtId="0" fontId="45" fillId="7" borderId="0" xfId="0" applyFont="1" applyFill="1" applyAlignment="1">
      <alignment vertical="top"/>
    </xf>
    <xf numFmtId="15" fontId="47" fillId="2" borderId="0" xfId="5" applyNumberFormat="1" applyFont="1" applyFill="1" applyBorder="1" applyAlignment="1">
      <alignment horizontal="center" vertical="top" wrapText="1"/>
    </xf>
    <xf numFmtId="15" fontId="44" fillId="2" borderId="0" xfId="5" applyNumberFormat="1" applyFont="1" applyFill="1" applyBorder="1" applyAlignment="1">
      <alignment vertical="top" wrapText="1"/>
    </xf>
    <xf numFmtId="0" fontId="63" fillId="0" borderId="0" xfId="0" applyFont="1" applyAlignment="1">
      <alignment vertical="top" wrapText="1"/>
    </xf>
    <xf numFmtId="0" fontId="44" fillId="0" borderId="4" xfId="0" applyFont="1" applyBorder="1" applyAlignment="1">
      <alignment vertical="top" wrapText="1"/>
    </xf>
    <xf numFmtId="0" fontId="64" fillId="2" borderId="0" xfId="0" applyFont="1" applyFill="1" applyAlignment="1">
      <alignment vertical="center" wrapText="1"/>
    </xf>
    <xf numFmtId="0" fontId="64" fillId="0" borderId="0" xfId="0" applyFont="1" applyAlignment="1">
      <alignment vertical="center"/>
    </xf>
    <xf numFmtId="0" fontId="47" fillId="13" borderId="6" xfId="0" applyFont="1" applyFill="1" applyBorder="1" applyAlignment="1">
      <alignment vertical="top" wrapText="1"/>
    </xf>
    <xf numFmtId="0" fontId="47" fillId="13" borderId="7" xfId="0" applyFont="1" applyFill="1" applyBorder="1" applyAlignment="1">
      <alignment horizontal="left" vertical="top" wrapText="1"/>
    </xf>
    <xf numFmtId="0" fontId="47" fillId="13" borderId="8" xfId="0" applyFont="1" applyFill="1" applyBorder="1" applyAlignment="1">
      <alignment vertical="top" wrapText="1"/>
    </xf>
    <xf numFmtId="0" fontId="47" fillId="13" borderId="5" xfId="0" applyFont="1" applyFill="1" applyBorder="1" applyAlignment="1">
      <alignment vertical="top" wrapText="1"/>
    </xf>
    <xf numFmtId="0" fontId="47" fillId="13" borderId="0" xfId="0" applyFont="1" applyFill="1" applyAlignment="1">
      <alignment vertical="top"/>
    </xf>
    <xf numFmtId="0" fontId="47" fillId="13" borderId="10" xfId="0" applyFont="1" applyFill="1" applyBorder="1" applyAlignment="1">
      <alignment vertical="top"/>
    </xf>
    <xf numFmtId="0" fontId="47" fillId="13" borderId="11" xfId="0" applyFont="1" applyFill="1" applyBorder="1" applyAlignment="1">
      <alignment vertical="top" wrapText="1"/>
    </xf>
    <xf numFmtId="0" fontId="44" fillId="13" borderId="6" xfId="0" applyFont="1" applyFill="1" applyBorder="1" applyAlignment="1">
      <alignment vertical="top" wrapText="1"/>
    </xf>
    <xf numFmtId="0" fontId="47" fillId="13" borderId="9" xfId="0" applyFont="1" applyFill="1" applyBorder="1" applyAlignment="1">
      <alignment vertical="top"/>
    </xf>
    <xf numFmtId="0" fontId="47" fillId="13" borderId="2" xfId="0" applyFont="1" applyFill="1" applyBorder="1" applyAlignment="1">
      <alignment horizontal="left" vertical="top"/>
    </xf>
    <xf numFmtId="0" fontId="47" fillId="13" borderId="11" xfId="0" applyFont="1" applyFill="1" applyBorder="1" applyAlignment="1">
      <alignment vertical="top"/>
    </xf>
    <xf numFmtId="0" fontId="44" fillId="13" borderId="5" xfId="0" applyFont="1" applyFill="1" applyBorder="1" applyAlignment="1">
      <alignment vertical="top" wrapText="1"/>
    </xf>
    <xf numFmtId="0" fontId="47" fillId="13" borderId="3" xfId="0" applyFont="1" applyFill="1" applyBorder="1" applyAlignment="1">
      <alignment horizontal="left" vertical="top"/>
    </xf>
    <xf numFmtId="0" fontId="47" fillId="13" borderId="9" xfId="0" applyFont="1" applyFill="1" applyBorder="1" applyAlignment="1">
      <alignment horizontal="left" vertical="top"/>
    </xf>
    <xf numFmtId="0" fontId="44" fillId="11" borderId="0" xfId="0" applyFont="1" applyFill="1" applyAlignment="1">
      <alignment vertical="top" wrapText="1"/>
    </xf>
    <xf numFmtId="164" fontId="47" fillId="13" borderId="7" xfId="0" applyNumberFormat="1" applyFont="1" applyFill="1" applyBorder="1" applyAlignment="1">
      <alignment horizontal="left" vertical="top" wrapText="1"/>
    </xf>
    <xf numFmtId="164" fontId="47" fillId="13" borderId="12" xfId="0" applyNumberFormat="1" applyFont="1" applyFill="1" applyBorder="1" applyAlignment="1">
      <alignment horizontal="left" vertical="top"/>
    </xf>
    <xf numFmtId="0" fontId="47" fillId="13" borderId="13" xfId="0" applyFont="1" applyFill="1" applyBorder="1" applyAlignment="1">
      <alignment horizontal="left" vertical="top"/>
    </xf>
    <xf numFmtId="2" fontId="47" fillId="13" borderId="13" xfId="0" applyNumberFormat="1" applyFont="1" applyFill="1" applyBorder="1" applyAlignment="1">
      <alignment horizontal="left" vertical="top"/>
    </xf>
    <xf numFmtId="0" fontId="44" fillId="0" borderId="12" xfId="0" applyFont="1" applyFill="1" applyBorder="1" applyAlignment="1">
      <alignment vertical="top" wrapText="1"/>
    </xf>
    <xf numFmtId="0" fontId="44" fillId="0" borderId="14" xfId="0" applyFont="1" applyFill="1" applyBorder="1" applyAlignment="1">
      <alignment vertical="top" wrapText="1"/>
    </xf>
    <xf numFmtId="0" fontId="47" fillId="0" borderId="12" xfId="0" applyFont="1" applyFill="1" applyBorder="1" applyAlignment="1">
      <alignment vertical="top" wrapText="1"/>
    </xf>
    <xf numFmtId="0" fontId="44" fillId="0" borderId="13" xfId="0" applyFont="1" applyFill="1" applyBorder="1" applyAlignment="1">
      <alignment vertical="top" wrapText="1"/>
    </xf>
    <xf numFmtId="0" fontId="47" fillId="0" borderId="13" xfId="0" applyFont="1" applyFill="1" applyBorder="1" applyAlignment="1">
      <alignment vertical="top" wrapText="1"/>
    </xf>
    <xf numFmtId="0" fontId="47" fillId="0" borderId="4" xfId="0" applyFont="1" applyFill="1" applyBorder="1" applyAlignment="1">
      <alignment vertical="top" wrapText="1"/>
    </xf>
    <xf numFmtId="0" fontId="48" fillId="0" borderId="12" xfId="0" applyFont="1" applyFill="1" applyBorder="1" applyAlignment="1">
      <alignment horizontal="left" vertical="top" wrapText="1"/>
    </xf>
    <xf numFmtId="0" fontId="48" fillId="0" borderId="13" xfId="0" applyFont="1" applyFill="1" applyBorder="1" applyAlignment="1">
      <alignment horizontal="left" vertical="top" wrapText="1"/>
    </xf>
    <xf numFmtId="0" fontId="47" fillId="0" borderId="13" xfId="0" applyFont="1" applyFill="1" applyBorder="1" applyAlignment="1">
      <alignment horizontal="left" vertical="top" wrapText="1"/>
    </xf>
    <xf numFmtId="0" fontId="48" fillId="0" borderId="13" xfId="0" applyFont="1" applyFill="1" applyBorder="1" applyAlignment="1">
      <alignment vertical="top" wrapText="1"/>
    </xf>
    <xf numFmtId="0" fontId="48" fillId="0" borderId="12" xfId="0" applyFont="1" applyFill="1" applyBorder="1" applyAlignment="1">
      <alignment vertical="top" wrapText="1"/>
    </xf>
    <xf numFmtId="0" fontId="44" fillId="0" borderId="13" xfId="0" applyFont="1" applyBorder="1"/>
    <xf numFmtId="0" fontId="48" fillId="0" borderId="14" xfId="0" applyFont="1" applyFill="1" applyBorder="1" applyAlignment="1">
      <alignment vertical="top" wrapText="1"/>
    </xf>
    <xf numFmtId="0" fontId="48" fillId="11" borderId="0" xfId="0" applyFont="1" applyFill="1" applyAlignment="1">
      <alignment horizontal="left" vertical="top" wrapText="1"/>
    </xf>
    <xf numFmtId="0" fontId="47" fillId="11" borderId="0" xfId="0" applyFont="1" applyFill="1" applyAlignment="1">
      <alignment horizontal="left" vertical="top" wrapText="1"/>
    </xf>
    <xf numFmtId="0" fontId="48" fillId="11" borderId="0" xfId="0" applyFont="1" applyFill="1" applyAlignment="1">
      <alignment vertical="top" wrapText="1"/>
    </xf>
    <xf numFmtId="164" fontId="47" fillId="14" borderId="7" xfId="0" applyNumberFormat="1" applyFont="1" applyFill="1" applyBorder="1" applyAlignment="1">
      <alignment horizontal="left" vertical="top"/>
    </xf>
    <xf numFmtId="0" fontId="47" fillId="14" borderId="15" xfId="0" applyFont="1" applyFill="1" applyBorder="1" applyAlignment="1">
      <alignment horizontal="left" vertical="top"/>
    </xf>
    <xf numFmtId="2" fontId="47" fillId="14" borderId="15" xfId="0" applyNumberFormat="1" applyFont="1" applyFill="1" applyBorder="1" applyAlignment="1">
      <alignment horizontal="right" vertical="top"/>
    </xf>
    <xf numFmtId="2" fontId="47" fillId="14" borderId="15" xfId="0" applyNumberFormat="1" applyFont="1" applyFill="1" applyBorder="1" applyAlignment="1">
      <alignment horizontal="left" vertical="top"/>
    </xf>
    <xf numFmtId="0" fontId="47" fillId="14" borderId="15" xfId="0" applyFont="1" applyFill="1" applyBorder="1" applyAlignment="1">
      <alignment horizontal="right"/>
    </xf>
    <xf numFmtId="0" fontId="65" fillId="14" borderId="15" xfId="0" applyFont="1" applyFill="1" applyBorder="1" applyAlignment="1">
      <alignment horizontal="left" vertical="top" wrapText="1"/>
    </xf>
    <xf numFmtId="0" fontId="48" fillId="14" borderId="2" xfId="0" applyFont="1" applyFill="1" applyBorder="1" applyAlignment="1">
      <alignment horizontal="left" vertical="top"/>
    </xf>
    <xf numFmtId="0" fontId="47" fillId="14" borderId="0" xfId="0" applyFont="1" applyFill="1" applyBorder="1" applyAlignment="1">
      <alignment horizontal="left" vertical="top"/>
    </xf>
    <xf numFmtId="0" fontId="47" fillId="0" borderId="15" xfId="0" applyFont="1" applyFill="1" applyBorder="1" applyAlignment="1">
      <alignment horizontal="left" vertical="top"/>
    </xf>
    <xf numFmtId="0" fontId="47" fillId="14" borderId="8" xfId="0" applyFont="1" applyFill="1" applyBorder="1" applyAlignment="1">
      <alignment vertical="top" wrapText="1"/>
    </xf>
    <xf numFmtId="0" fontId="47" fillId="14" borderId="5" xfId="0" applyFont="1" applyFill="1" applyBorder="1" applyAlignment="1">
      <alignment vertical="top" wrapText="1"/>
    </xf>
    <xf numFmtId="0" fontId="47" fillId="14" borderId="6" xfId="0" applyFont="1" applyFill="1" applyBorder="1" applyAlignment="1">
      <alignment vertical="top" wrapText="1"/>
    </xf>
    <xf numFmtId="0" fontId="44" fillId="14" borderId="15" xfId="0" applyFont="1" applyFill="1" applyBorder="1" applyAlignment="1">
      <alignment horizontal="left"/>
    </xf>
    <xf numFmtId="2" fontId="44" fillId="14" borderId="15" xfId="0" applyNumberFormat="1" applyFont="1" applyFill="1" applyBorder="1" applyAlignment="1">
      <alignment horizontal="left" vertical="top"/>
    </xf>
    <xf numFmtId="2" fontId="47" fillId="14" borderId="0" xfId="0" applyNumberFormat="1" applyFont="1" applyFill="1" applyBorder="1" applyAlignment="1">
      <alignment horizontal="left" vertical="top"/>
    </xf>
    <xf numFmtId="0" fontId="47" fillId="14" borderId="1" xfId="0" applyFont="1" applyFill="1" applyBorder="1" applyAlignment="1">
      <alignment vertical="top" wrapText="1"/>
    </xf>
    <xf numFmtId="0" fontId="48" fillId="0" borderId="0" xfId="0" applyFont="1" applyFill="1" applyBorder="1" applyAlignment="1">
      <alignment vertical="top" wrapText="1"/>
    </xf>
    <xf numFmtId="164" fontId="44" fillId="13" borderId="0" xfId="0" applyNumberFormat="1" applyFont="1" applyFill="1" applyBorder="1" applyAlignment="1">
      <alignment horizontal="left" vertical="top" wrapText="1"/>
    </xf>
    <xf numFmtId="164" fontId="47" fillId="13" borderId="15" xfId="0" applyNumberFormat="1" applyFont="1" applyFill="1" applyBorder="1" applyAlignment="1">
      <alignment horizontal="left" vertical="top" wrapText="1"/>
    </xf>
    <xf numFmtId="164" fontId="44" fillId="13" borderId="15" xfId="0" applyNumberFormat="1" applyFont="1" applyFill="1" applyBorder="1" applyAlignment="1">
      <alignment horizontal="left" vertical="top" wrapText="1"/>
    </xf>
    <xf numFmtId="0" fontId="63" fillId="0" borderId="4" xfId="0" applyFont="1" applyFill="1" applyBorder="1" applyAlignment="1">
      <alignment vertical="top" wrapText="1"/>
    </xf>
    <xf numFmtId="0" fontId="50" fillId="0" borderId="4" xfId="0" applyFont="1" applyFill="1" applyBorder="1" applyAlignment="1">
      <alignment vertical="top" wrapText="1"/>
    </xf>
    <xf numFmtId="0" fontId="63" fillId="0" borderId="4" xfId="0" applyFont="1" applyBorder="1" applyAlignment="1">
      <alignment vertical="top" wrapText="1"/>
    </xf>
    <xf numFmtId="0" fontId="63" fillId="0" borderId="4" xfId="0" applyFont="1" applyFill="1" applyBorder="1" applyAlignment="1">
      <alignment vertical="top"/>
    </xf>
    <xf numFmtId="0" fontId="47" fillId="13" borderId="14" xfId="0" applyFont="1" applyFill="1" applyBorder="1" applyAlignment="1">
      <alignment horizontal="left" vertical="top" wrapText="1"/>
    </xf>
    <xf numFmtId="0" fontId="44" fillId="13" borderId="13" xfId="0" applyFont="1" applyFill="1" applyBorder="1" applyAlignment="1">
      <alignment horizontal="left" vertical="top" wrapText="1"/>
    </xf>
    <xf numFmtId="0" fontId="47" fillId="13" borderId="13" xfId="0" applyFont="1" applyFill="1" applyBorder="1" applyAlignment="1">
      <alignment horizontal="left" vertical="top" wrapText="1"/>
    </xf>
    <xf numFmtId="0" fontId="48" fillId="13" borderId="13" xfId="0" applyFont="1" applyFill="1" applyBorder="1" applyAlignment="1">
      <alignment horizontal="left" vertical="top" wrapText="1"/>
    </xf>
    <xf numFmtId="2" fontId="47" fillId="13" borderId="13" xfId="0" applyNumberFormat="1" applyFont="1" applyFill="1" applyBorder="1" applyAlignment="1">
      <alignment horizontal="left" vertical="top" wrapText="1"/>
    </xf>
    <xf numFmtId="0" fontId="66" fillId="0" borderId="4" xfId="0" applyFont="1" applyFill="1" applyBorder="1" applyAlignment="1">
      <alignment vertical="top" wrapText="1"/>
    </xf>
    <xf numFmtId="0" fontId="48" fillId="13" borderId="14" xfId="0" applyFont="1" applyFill="1" applyBorder="1" applyAlignment="1">
      <alignment horizontal="left" vertical="top" wrapText="1"/>
    </xf>
    <xf numFmtId="0" fontId="48" fillId="0" borderId="5" xfId="0" applyFont="1" applyFill="1" applyBorder="1" applyAlignment="1">
      <alignment vertical="top" wrapText="1"/>
    </xf>
    <xf numFmtId="0" fontId="47" fillId="13" borderId="15" xfId="0" applyFont="1" applyFill="1" applyBorder="1" applyAlignment="1">
      <alignment horizontal="left" vertical="top" wrapText="1"/>
    </xf>
    <xf numFmtId="0" fontId="44" fillId="13" borderId="14" xfId="0" applyFont="1" applyFill="1" applyBorder="1" applyAlignment="1">
      <alignment horizontal="left" vertical="top" wrapText="1"/>
    </xf>
    <xf numFmtId="0" fontId="44" fillId="13" borderId="0" xfId="0" applyFont="1" applyFill="1" applyAlignment="1">
      <alignment vertical="top"/>
    </xf>
    <xf numFmtId="0" fontId="44" fillId="13" borderId="13" xfId="0" applyFont="1" applyFill="1" applyBorder="1" applyAlignment="1">
      <alignment vertical="top"/>
    </xf>
    <xf numFmtId="164" fontId="47" fillId="13" borderId="13" xfId="0" applyNumberFormat="1" applyFont="1" applyFill="1" applyBorder="1" applyAlignment="1">
      <alignment horizontal="left" vertical="top" wrapText="1"/>
    </xf>
    <xf numFmtId="0" fontId="44" fillId="13" borderId="13" xfId="0" applyFont="1" applyFill="1" applyBorder="1" applyAlignment="1">
      <alignment horizontal="left" vertical="top"/>
    </xf>
    <xf numFmtId="164" fontId="47" fillId="13" borderId="13" xfId="0" applyNumberFormat="1" applyFont="1" applyFill="1" applyBorder="1" applyAlignment="1">
      <alignment horizontal="left" vertical="top"/>
    </xf>
    <xf numFmtId="49" fontId="47" fillId="13" borderId="1" xfId="0" applyNumberFormat="1" applyFont="1" applyFill="1" applyBorder="1" applyAlignment="1">
      <alignment vertical="top"/>
    </xf>
    <xf numFmtId="0" fontId="47" fillId="15" borderId="1" xfId="0" applyFont="1" applyFill="1" applyBorder="1" applyAlignment="1">
      <alignment vertical="top" wrapText="1"/>
    </xf>
    <xf numFmtId="0" fontId="47" fillId="0" borderId="0" xfId="8" applyFont="1" applyFill="1" applyBorder="1" applyAlignment="1">
      <alignment horizontal="left" vertical="top"/>
    </xf>
    <xf numFmtId="0" fontId="44" fillId="0" borderId="0" xfId="8" applyFont="1" applyFill="1" applyBorder="1" applyAlignment="1">
      <alignment vertical="top"/>
    </xf>
    <xf numFmtId="0" fontId="47" fillId="0" borderId="1" xfId="8" applyFont="1" applyFill="1" applyBorder="1" applyAlignment="1">
      <alignment vertical="top" wrapText="1"/>
    </xf>
    <xf numFmtId="0" fontId="44" fillId="0" borderId="14" xfId="8" applyFont="1" applyFill="1" applyBorder="1" applyAlignment="1">
      <alignment vertical="top"/>
    </xf>
    <xf numFmtId="0" fontId="44" fillId="0" borderId="1" xfId="8" applyFont="1" applyFill="1" applyBorder="1" applyAlignment="1">
      <alignment vertical="top" wrapText="1"/>
    </xf>
    <xf numFmtId="0" fontId="44" fillId="0" borderId="1" xfId="8" applyFont="1" applyFill="1" applyBorder="1" applyAlignment="1">
      <alignment vertical="top"/>
    </xf>
    <xf numFmtId="0" fontId="45" fillId="0" borderId="1" xfId="8" applyFont="1" applyFill="1" applyBorder="1" applyAlignment="1">
      <alignment vertical="top" wrapText="1"/>
    </xf>
    <xf numFmtId="0" fontId="44" fillId="0" borderId="14" xfId="8" applyFont="1" applyFill="1" applyBorder="1" applyAlignment="1">
      <alignment vertical="top" wrapText="1"/>
    </xf>
    <xf numFmtId="0" fontId="45" fillId="0" borderId="0" xfId="8" applyFont="1" applyFill="1" applyBorder="1" applyAlignment="1">
      <alignment vertical="top" wrapText="1"/>
    </xf>
    <xf numFmtId="0" fontId="44" fillId="0" borderId="12" xfId="8" applyFont="1" applyFill="1" applyBorder="1" applyAlignment="1">
      <alignment vertical="top"/>
    </xf>
    <xf numFmtId="0" fontId="44" fillId="0" borderId="0" xfId="8" applyFont="1" applyFill="1" applyBorder="1" applyAlignment="1">
      <alignment vertical="top" wrapText="1"/>
    </xf>
    <xf numFmtId="0" fontId="44" fillId="0" borderId="12" xfId="8" applyFont="1" applyFill="1" applyBorder="1" applyAlignment="1">
      <alignment vertical="top" wrapText="1"/>
    </xf>
    <xf numFmtId="0" fontId="45" fillId="0" borderId="12" xfId="8" applyFont="1" applyFill="1" applyBorder="1" applyAlignment="1">
      <alignment vertical="top" wrapText="1"/>
    </xf>
    <xf numFmtId="0" fontId="45" fillId="0" borderId="14" xfId="8" applyFont="1" applyFill="1" applyBorder="1" applyAlignment="1">
      <alignment vertical="top" wrapText="1"/>
    </xf>
    <xf numFmtId="0" fontId="44" fillId="0" borderId="0" xfId="8" applyFont="1" applyFill="1" applyBorder="1" applyAlignment="1"/>
    <xf numFmtId="0" fontId="45" fillId="0" borderId="0" xfId="0" applyFont="1" applyBorder="1" applyAlignment="1">
      <alignment vertical="top" wrapText="1"/>
    </xf>
    <xf numFmtId="0" fontId="44" fillId="0" borderId="0" xfId="0" applyFont="1" applyFill="1" applyBorder="1"/>
    <xf numFmtId="0" fontId="47" fillId="0" borderId="1" xfId="0" applyFont="1" applyFill="1" applyBorder="1"/>
    <xf numFmtId="0" fontId="52" fillId="0" borderId="0" xfId="0" applyFont="1" applyFill="1" applyAlignment="1">
      <alignment horizontal="right"/>
    </xf>
    <xf numFmtId="0" fontId="44" fillId="13" borderId="9" xfId="0" applyFont="1" applyFill="1" applyBorder="1" applyAlignment="1">
      <alignment vertical="top" wrapText="1"/>
    </xf>
    <xf numFmtId="0" fontId="47" fillId="16" borderId="12" xfId="8" applyFont="1" applyFill="1" applyBorder="1" applyAlignment="1">
      <alignment horizontal="left" vertical="top" wrapText="1"/>
    </xf>
    <xf numFmtId="0" fontId="47" fillId="16" borderId="12" xfId="8" applyFont="1" applyFill="1" applyBorder="1" applyAlignment="1">
      <alignment vertical="top" wrapText="1"/>
    </xf>
    <xf numFmtId="0" fontId="47" fillId="16" borderId="12" xfId="8" applyFont="1" applyFill="1" applyBorder="1" applyAlignment="1">
      <alignment vertical="top"/>
    </xf>
    <xf numFmtId="0" fontId="47" fillId="16" borderId="3" xfId="8" applyFont="1" applyFill="1" applyBorder="1" applyAlignment="1">
      <alignment horizontal="left" vertical="top"/>
    </xf>
    <xf numFmtId="0" fontId="47" fillId="16" borderId="9" xfId="8" applyFont="1" applyFill="1" applyBorder="1" applyAlignment="1">
      <alignment vertical="top" wrapText="1"/>
    </xf>
    <xf numFmtId="0" fontId="0" fillId="16" borderId="9" xfId="0" applyFill="1" applyBorder="1" applyAlignment="1">
      <alignment vertical="top"/>
    </xf>
    <xf numFmtId="0" fontId="0" fillId="16" borderId="6" xfId="0" applyFill="1" applyBorder="1" applyAlignment="1">
      <alignment vertical="top"/>
    </xf>
    <xf numFmtId="0" fontId="47" fillId="16" borderId="0" xfId="8" applyFont="1" applyFill="1" applyBorder="1" applyAlignment="1">
      <alignment horizontal="left" vertical="top"/>
    </xf>
    <xf numFmtId="0" fontId="47" fillId="16" borderId="0" xfId="8" applyFont="1" applyFill="1" applyBorder="1" applyAlignment="1">
      <alignment vertical="top" wrapText="1"/>
    </xf>
    <xf numFmtId="0" fontId="44" fillId="16" borderId="0" xfId="8" applyFont="1" applyFill="1" applyBorder="1" applyAlignment="1">
      <alignment vertical="top"/>
    </xf>
    <xf numFmtId="0" fontId="45" fillId="16" borderId="0" xfId="8" applyFont="1" applyFill="1" applyBorder="1" applyAlignment="1">
      <alignment vertical="top" wrapText="1"/>
    </xf>
    <xf numFmtId="0" fontId="47" fillId="16" borderId="14" xfId="8" applyFont="1" applyFill="1" applyBorder="1" applyAlignment="1">
      <alignment horizontal="left" vertical="top"/>
    </xf>
    <xf numFmtId="0" fontId="47" fillId="16" borderId="1" xfId="8" applyFont="1" applyFill="1" applyBorder="1" applyAlignment="1">
      <alignment horizontal="left" vertical="top"/>
    </xf>
    <xf numFmtId="0" fontId="0" fillId="16" borderId="9" xfId="0" applyFill="1" applyBorder="1" applyAlignment="1">
      <alignment vertical="top" wrapText="1"/>
    </xf>
    <xf numFmtId="0" fontId="0" fillId="16" borderId="6" xfId="0" applyFill="1" applyBorder="1" applyAlignment="1">
      <alignment vertical="top" wrapText="1"/>
    </xf>
    <xf numFmtId="0" fontId="47" fillId="16" borderId="10" xfId="8" applyFont="1" applyFill="1" applyBorder="1" applyAlignment="1">
      <alignment vertical="top" wrapText="1"/>
    </xf>
    <xf numFmtId="0" fontId="0" fillId="16" borderId="10" xfId="0" applyFill="1" applyBorder="1" applyAlignment="1">
      <alignment vertical="top" wrapText="1"/>
    </xf>
    <xf numFmtId="0" fontId="0" fillId="16" borderId="8" xfId="0" applyFill="1" applyBorder="1" applyAlignment="1">
      <alignment vertical="top" wrapText="1"/>
    </xf>
    <xf numFmtId="0" fontId="44" fillId="16" borderId="9" xfId="8" applyFont="1" applyFill="1" applyBorder="1" applyAlignment="1">
      <alignment vertical="top"/>
    </xf>
    <xf numFmtId="0" fontId="45" fillId="16" borderId="6" xfId="8" applyFont="1" applyFill="1" applyBorder="1" applyAlignment="1">
      <alignment vertical="top" wrapText="1"/>
    </xf>
    <xf numFmtId="0" fontId="44" fillId="16" borderId="10" xfId="8" applyFont="1" applyFill="1" applyBorder="1" applyAlignment="1">
      <alignment vertical="top"/>
    </xf>
    <xf numFmtId="0" fontId="45" fillId="16" borderId="8" xfId="8" applyFont="1" applyFill="1" applyBorder="1" applyAlignment="1">
      <alignment vertical="top" wrapText="1"/>
    </xf>
    <xf numFmtId="0" fontId="52" fillId="14" borderId="1" xfId="0" applyFont="1" applyFill="1" applyBorder="1" applyAlignment="1">
      <alignment vertical="top" wrapText="1"/>
    </xf>
    <xf numFmtId="0" fontId="52" fillId="14" borderId="0" xfId="0" applyFont="1" applyFill="1" applyAlignment="1">
      <alignment vertical="top" wrapText="1"/>
    </xf>
    <xf numFmtId="0" fontId="52" fillId="14" borderId="0" xfId="0" applyFont="1" applyFill="1" applyAlignment="1">
      <alignment vertical="top"/>
    </xf>
    <xf numFmtId="0" fontId="45" fillId="14" borderId="0" xfId="0" applyFont="1" applyFill="1" applyAlignment="1">
      <alignment vertical="top"/>
    </xf>
    <xf numFmtId="0" fontId="52" fillId="14" borderId="1" xfId="0" applyFont="1" applyFill="1" applyBorder="1" applyAlignment="1">
      <alignment vertical="top"/>
    </xf>
    <xf numFmtId="0" fontId="44" fillId="15" borderId="1" xfId="0" applyFont="1" applyFill="1" applyBorder="1" applyAlignment="1">
      <alignment vertical="top" wrapText="1"/>
    </xf>
    <xf numFmtId="0" fontId="44" fillId="13" borderId="1" xfId="0" applyFont="1" applyFill="1" applyBorder="1" applyAlignment="1">
      <alignment vertical="top" wrapText="1"/>
    </xf>
    <xf numFmtId="0" fontId="44" fillId="13" borderId="0" xfId="0" applyFont="1" applyFill="1" applyBorder="1"/>
    <xf numFmtId="0" fontId="47" fillId="17" borderId="11" xfId="0" applyFont="1" applyFill="1" applyBorder="1" applyAlignment="1">
      <alignment vertical="top" wrapText="1"/>
    </xf>
    <xf numFmtId="0" fontId="44" fillId="17" borderId="11" xfId="0" applyFont="1" applyFill="1" applyBorder="1" applyAlignment="1">
      <alignment vertical="top" wrapText="1"/>
    </xf>
    <xf numFmtId="0" fontId="44" fillId="17" borderId="5" xfId="0" applyFont="1" applyFill="1" applyBorder="1" applyAlignment="1">
      <alignment vertical="top" wrapText="1"/>
    </xf>
    <xf numFmtId="0" fontId="47" fillId="17" borderId="14" xfId="0" applyFont="1" applyFill="1" applyBorder="1" applyAlignment="1">
      <alignment horizontal="left" vertical="top" wrapText="1"/>
    </xf>
    <xf numFmtId="0" fontId="47" fillId="17" borderId="1" xfId="0" applyFont="1" applyFill="1" applyBorder="1" applyAlignment="1">
      <alignment horizontal="left" vertical="top" wrapText="1"/>
    </xf>
    <xf numFmtId="0" fontId="47" fillId="17" borderId="14" xfId="0" applyFont="1" applyFill="1" applyBorder="1" applyAlignment="1">
      <alignment horizontal="left" vertical="top"/>
    </xf>
    <xf numFmtId="0" fontId="47" fillId="17" borderId="1" xfId="0" applyFont="1" applyFill="1" applyBorder="1" applyAlignment="1">
      <alignment horizontal="left" vertical="top"/>
    </xf>
    <xf numFmtId="0" fontId="47" fillId="17" borderId="3" xfId="0" applyFont="1" applyFill="1" applyBorder="1" applyAlignment="1">
      <alignment horizontal="left" vertical="top"/>
    </xf>
    <xf numFmtId="0" fontId="47" fillId="17" borderId="2" xfId="0" applyFont="1" applyFill="1" applyBorder="1" applyAlignment="1">
      <alignment horizontal="left" vertical="top"/>
    </xf>
    <xf numFmtId="0" fontId="47" fillId="17" borderId="7" xfId="0" applyFont="1" applyFill="1" applyBorder="1" applyAlignment="1">
      <alignment horizontal="left" vertical="top"/>
    </xf>
    <xf numFmtId="0" fontId="47" fillId="17" borderId="9" xfId="0" applyFont="1" applyFill="1" applyBorder="1" applyAlignment="1">
      <alignment vertical="top" wrapText="1"/>
    </xf>
    <xf numFmtId="0" fontId="47" fillId="17" borderId="10" xfId="0" applyFont="1" applyFill="1" applyBorder="1" applyAlignment="1">
      <alignment vertical="top" wrapText="1"/>
    </xf>
    <xf numFmtId="0" fontId="44" fillId="17" borderId="9" xfId="0" applyFont="1" applyFill="1" applyBorder="1" applyAlignment="1">
      <alignment vertical="top" wrapText="1"/>
    </xf>
    <xf numFmtId="0" fontId="44" fillId="17" borderId="6" xfId="0" applyFont="1" applyFill="1" applyBorder="1" applyAlignment="1">
      <alignment vertical="top" wrapText="1"/>
    </xf>
    <xf numFmtId="0" fontId="44" fillId="17" borderId="10" xfId="0" applyFont="1" applyFill="1" applyBorder="1" applyAlignment="1">
      <alignment vertical="top" wrapText="1"/>
    </xf>
    <xf numFmtId="0" fontId="44" fillId="17" borderId="8" xfId="0" applyFont="1" applyFill="1" applyBorder="1" applyAlignment="1">
      <alignment vertical="top" wrapText="1"/>
    </xf>
    <xf numFmtId="0" fontId="45" fillId="0" borderId="0" xfId="4" applyFont="1" applyAlignment="1">
      <alignment vertical="top" wrapText="1"/>
    </xf>
    <xf numFmtId="0" fontId="47" fillId="13" borderId="1" xfId="0" applyFont="1" applyFill="1" applyBorder="1" applyAlignment="1">
      <alignment vertical="top"/>
    </xf>
    <xf numFmtId="0" fontId="47" fillId="13" borderId="1" xfId="0" applyFont="1" applyFill="1" applyBorder="1" applyAlignment="1">
      <alignment horizontal="center" vertical="top" wrapText="1"/>
    </xf>
    <xf numFmtId="0" fontId="47" fillId="13" borderId="6" xfId="0" applyFont="1" applyFill="1" applyBorder="1" applyAlignment="1">
      <alignment horizontal="center" vertical="top" wrapText="1"/>
    </xf>
    <xf numFmtId="0" fontId="44" fillId="13" borderId="6" xfId="0" applyFont="1" applyFill="1" applyBorder="1" applyAlignment="1">
      <alignment horizontal="center" vertical="top" wrapText="1"/>
    </xf>
    <xf numFmtId="164" fontId="44" fillId="13" borderId="13" xfId="0" applyNumberFormat="1" applyFont="1" applyFill="1" applyBorder="1" applyAlignment="1">
      <alignment horizontal="left" vertical="top" wrapText="1"/>
    </xf>
    <xf numFmtId="164" fontId="44" fillId="13" borderId="13" xfId="0" applyNumberFormat="1" applyFont="1" applyFill="1" applyBorder="1" applyAlignment="1">
      <alignment vertical="top"/>
    </xf>
    <xf numFmtId="164" fontId="44" fillId="13" borderId="13" xfId="0" applyNumberFormat="1" applyFont="1" applyFill="1" applyBorder="1" applyAlignment="1">
      <alignment vertical="top" wrapText="1"/>
    </xf>
    <xf numFmtId="0" fontId="63" fillId="13" borderId="6" xfId="0" applyFont="1" applyFill="1" applyBorder="1" applyAlignment="1">
      <alignment vertical="top" wrapText="1"/>
    </xf>
    <xf numFmtId="0" fontId="68" fillId="13" borderId="6" xfId="0" applyFont="1" applyFill="1" applyBorder="1" applyAlignment="1">
      <alignment vertical="top" wrapText="1"/>
    </xf>
    <xf numFmtId="0" fontId="69" fillId="13" borderId="1" xfId="0" applyFont="1" applyFill="1" applyBorder="1" applyAlignment="1">
      <alignment vertical="top" wrapText="1"/>
    </xf>
    <xf numFmtId="0" fontId="44" fillId="11" borderId="0" xfId="0" applyFont="1" applyFill="1" applyBorder="1" applyAlignment="1">
      <alignment vertical="top" wrapText="1"/>
    </xf>
    <xf numFmtId="0" fontId="47" fillId="11" borderId="0" xfId="0" applyFont="1" applyFill="1" applyBorder="1" applyAlignment="1">
      <alignment vertical="top" wrapText="1"/>
    </xf>
    <xf numFmtId="0" fontId="47" fillId="15" borderId="1" xfId="0" applyFont="1" applyFill="1" applyBorder="1" applyAlignment="1">
      <alignment vertical="top"/>
    </xf>
    <xf numFmtId="0" fontId="47" fillId="0" borderId="1" xfId="0" applyFont="1" applyBorder="1" applyAlignment="1">
      <alignment vertical="top"/>
    </xf>
    <xf numFmtId="0" fontId="44" fillId="8" borderId="13" xfId="0" applyFont="1" applyFill="1" applyBorder="1" applyAlignment="1">
      <alignment vertical="top" wrapText="1"/>
    </xf>
    <xf numFmtId="0" fontId="45" fillId="8" borderId="13" xfId="0" applyFont="1" applyFill="1" applyBorder="1" applyAlignment="1">
      <alignment vertical="top"/>
    </xf>
    <xf numFmtId="49" fontId="70" fillId="0" borderId="0" xfId="0" applyNumberFormat="1" applyFont="1" applyAlignment="1">
      <alignment vertical="top" wrapText="1"/>
    </xf>
    <xf numFmtId="0" fontId="71" fillId="9" borderId="16" xfId="0" applyFont="1" applyFill="1" applyBorder="1" applyAlignment="1">
      <alignment horizontal="center" vertical="top" wrapText="1"/>
    </xf>
    <xf numFmtId="0" fontId="71" fillId="9" borderId="17" xfId="0" applyFont="1" applyFill="1" applyBorder="1" applyAlignment="1">
      <alignment horizontal="center" vertical="top" wrapText="1"/>
    </xf>
    <xf numFmtId="0" fontId="71" fillId="9" borderId="18" xfId="0" applyFont="1" applyFill="1" applyBorder="1" applyAlignment="1">
      <alignment horizontal="center" vertical="top" wrapText="1"/>
    </xf>
    <xf numFmtId="0" fontId="71" fillId="8" borderId="13" xfId="0" applyFont="1" applyFill="1" applyBorder="1" applyAlignment="1">
      <alignment horizontal="center" vertical="top" wrapText="1"/>
    </xf>
    <xf numFmtId="0" fontId="47" fillId="0" borderId="19" xfId="0" applyFont="1" applyBorder="1" applyAlignment="1">
      <alignment vertical="top" wrapText="1"/>
    </xf>
    <xf numFmtId="0" fontId="47" fillId="0" borderId="20" xfId="0" applyFont="1" applyBorder="1" applyAlignment="1">
      <alignment vertical="top" wrapText="1"/>
    </xf>
    <xf numFmtId="0" fontId="44" fillId="0" borderId="21" xfId="0" applyFont="1" applyBorder="1" applyAlignment="1">
      <alignment vertical="top" wrapText="1"/>
    </xf>
    <xf numFmtId="49" fontId="47" fillId="0" borderId="0" xfId="0" applyNumberFormat="1" applyFont="1" applyAlignment="1">
      <alignment vertical="top" wrapText="1"/>
    </xf>
    <xf numFmtId="0" fontId="44" fillId="0" borderId="20" xfId="0" applyFont="1" applyBorder="1" applyAlignment="1">
      <alignment vertical="top" wrapText="1"/>
    </xf>
    <xf numFmtId="0" fontId="44" fillId="8" borderId="13" xfId="0" applyFont="1" applyFill="1" applyBorder="1" applyAlignment="1">
      <alignment vertical="top"/>
    </xf>
    <xf numFmtId="0" fontId="47" fillId="0" borderId="24" xfId="0" applyFont="1" applyBorder="1" applyAlignment="1">
      <alignment vertical="top" wrapText="1"/>
    </xf>
    <xf numFmtId="0" fontId="47" fillId="9" borderId="16" xfId="0" applyFont="1" applyFill="1" applyBorder="1" applyAlignment="1">
      <alignment horizontal="center" vertical="top" wrapText="1"/>
    </xf>
    <xf numFmtId="0" fontId="47" fillId="9" borderId="17" xfId="0" applyFont="1" applyFill="1" applyBorder="1" applyAlignment="1">
      <alignment horizontal="center" vertical="top" wrapText="1"/>
    </xf>
    <xf numFmtId="0" fontId="47" fillId="9" borderId="18" xfId="0" applyFont="1" applyFill="1" applyBorder="1" applyAlignment="1">
      <alignment horizontal="center" vertical="top" wrapText="1"/>
    </xf>
    <xf numFmtId="0" fontId="47" fillId="8" borderId="13" xfId="0" applyFont="1" applyFill="1" applyBorder="1" applyAlignment="1">
      <alignment horizontal="center" vertical="top" wrapText="1"/>
    </xf>
    <xf numFmtId="0" fontId="44" fillId="4" borderId="0" xfId="0" applyFont="1" applyFill="1" applyAlignment="1">
      <alignment vertical="top"/>
    </xf>
    <xf numFmtId="0" fontId="47" fillId="11" borderId="0" xfId="0" applyFont="1" applyFill="1" applyAlignment="1">
      <alignment vertical="top"/>
    </xf>
    <xf numFmtId="0" fontId="44" fillId="11" borderId="0" xfId="0" applyFont="1" applyFill="1" applyAlignment="1">
      <alignment horizontal="center" vertical="top"/>
    </xf>
    <xf numFmtId="0" fontId="44" fillId="13" borderId="0" xfId="0" applyFont="1" applyFill="1" applyAlignment="1">
      <alignment horizontal="center" vertical="top"/>
    </xf>
    <xf numFmtId="0" fontId="69" fillId="13" borderId="0" xfId="0" applyFont="1" applyFill="1" applyAlignment="1">
      <alignment vertical="top"/>
    </xf>
    <xf numFmtId="0" fontId="69" fillId="13" borderId="0" xfId="0" applyFont="1" applyFill="1" applyAlignment="1">
      <alignment horizontal="center" vertical="top"/>
    </xf>
    <xf numFmtId="0" fontId="44" fillId="11" borderId="0" xfId="0" applyFont="1" applyFill="1" applyBorder="1" applyAlignment="1">
      <alignment horizontal="center" vertical="top" wrapText="1"/>
    </xf>
    <xf numFmtId="0" fontId="44" fillId="11" borderId="0" xfId="0" applyFont="1" applyFill="1" applyAlignment="1">
      <alignment horizontal="center" vertical="top" wrapText="1"/>
    </xf>
    <xf numFmtId="2" fontId="44" fillId="11" borderId="0" xfId="0" applyNumberFormat="1" applyFont="1" applyFill="1" applyAlignment="1">
      <alignment horizontal="center" vertical="top" wrapText="1"/>
    </xf>
    <xf numFmtId="0" fontId="69" fillId="0" borderId="0" xfId="0" applyFont="1" applyAlignment="1">
      <alignment vertical="top"/>
    </xf>
    <xf numFmtId="0" fontId="69" fillId="13" borderId="0" xfId="5" applyFont="1" applyFill="1" applyBorder="1" applyAlignment="1">
      <alignment vertical="top" wrapText="1"/>
    </xf>
    <xf numFmtId="0" fontId="47" fillId="11" borderId="0" xfId="0" applyFont="1" applyFill="1" applyBorder="1" applyAlignment="1">
      <alignment vertical="top"/>
    </xf>
    <xf numFmtId="0" fontId="47" fillId="11" borderId="0" xfId="5" applyFont="1" applyFill="1" applyBorder="1" applyAlignment="1">
      <alignment vertical="top" wrapText="1"/>
    </xf>
    <xf numFmtId="0" fontId="66" fillId="0" borderId="12" xfId="0" applyFont="1" applyFill="1" applyBorder="1" applyAlignment="1">
      <alignment vertical="top" wrapText="1"/>
    </xf>
    <xf numFmtId="0" fontId="44" fillId="0" borderId="4" xfId="0" applyFont="1" applyFill="1" applyBorder="1" applyAlignment="1">
      <alignment vertical="top"/>
    </xf>
    <xf numFmtId="0" fontId="44" fillId="0" borderId="4" xfId="0" applyFont="1" applyFill="1" applyBorder="1" applyAlignment="1">
      <alignment horizontal="left" vertical="top" wrapText="1"/>
    </xf>
    <xf numFmtId="2" fontId="47" fillId="13" borderId="15" xfId="0" applyNumberFormat="1" applyFont="1" applyFill="1" applyBorder="1" applyAlignment="1">
      <alignment horizontal="left" vertical="top" wrapText="1"/>
    </xf>
    <xf numFmtId="0" fontId="64" fillId="0" borderId="0" xfId="0" applyFont="1" applyAlignment="1">
      <alignment horizontal="left" wrapText="1"/>
    </xf>
    <xf numFmtId="0" fontId="47" fillId="0" borderId="0" xfId="0" applyFont="1" applyAlignment="1">
      <alignment horizontal="center" wrapText="1"/>
    </xf>
    <xf numFmtId="0" fontId="67" fillId="0" borderId="0" xfId="0" applyFont="1" applyAlignment="1">
      <alignment wrapText="1"/>
    </xf>
    <xf numFmtId="0" fontId="45" fillId="0" borderId="0" xfId="0" applyFont="1" applyAlignment="1">
      <alignment horizontal="center" wrapText="1"/>
    </xf>
    <xf numFmtId="0" fontId="45" fillId="0" borderId="0" xfId="0" applyFont="1" applyFill="1" applyAlignment="1">
      <alignment wrapText="1"/>
    </xf>
    <xf numFmtId="164" fontId="64" fillId="13" borderId="1" xfId="0" applyNumberFormat="1" applyFont="1" applyFill="1" applyBorder="1" applyAlignment="1">
      <alignment horizontal="left" vertical="center"/>
    </xf>
    <xf numFmtId="0" fontId="64" fillId="13" borderId="1" xfId="0" applyFont="1" applyFill="1" applyBorder="1" applyAlignment="1">
      <alignment vertical="center"/>
    </xf>
    <xf numFmtId="0" fontId="64" fillId="13" borderId="1" xfId="0" applyFont="1" applyFill="1" applyBorder="1" applyAlignment="1">
      <alignment vertical="center" wrapText="1"/>
    </xf>
    <xf numFmtId="0" fontId="48" fillId="18" borderId="1" xfId="0" applyFont="1" applyFill="1" applyBorder="1" applyAlignment="1">
      <alignment vertical="top" wrapText="1"/>
    </xf>
    <xf numFmtId="0" fontId="47" fillId="13" borderId="1" xfId="0" applyFont="1" applyFill="1" applyBorder="1" applyAlignment="1">
      <alignment wrapText="1"/>
    </xf>
    <xf numFmtId="0" fontId="52" fillId="11" borderId="0" xfId="0" applyFont="1" applyFill="1" applyAlignment="1">
      <alignment vertical="top" wrapText="1"/>
    </xf>
    <xf numFmtId="0" fontId="48" fillId="18" borderId="14" xfId="0" applyFont="1" applyFill="1" applyBorder="1" applyAlignment="1">
      <alignment vertical="top" wrapText="1"/>
    </xf>
    <xf numFmtId="0" fontId="72" fillId="6" borderId="0" xfId="6" applyFont="1" applyFill="1"/>
    <xf numFmtId="0" fontId="44" fillId="0" borderId="0" xfId="0" applyFont="1" applyAlignment="1">
      <alignment vertical="top"/>
    </xf>
    <xf numFmtId="0" fontId="47" fillId="13" borderId="9" xfId="0" applyFont="1" applyFill="1" applyBorder="1" applyAlignment="1">
      <alignment vertical="top" wrapText="1"/>
    </xf>
    <xf numFmtId="0" fontId="44" fillId="0" borderId="0" xfId="0" applyFont="1" applyAlignment="1">
      <alignment vertical="top" wrapText="1"/>
    </xf>
    <xf numFmtId="0" fontId="73" fillId="13" borderId="10" xfId="0" applyFont="1" applyFill="1" applyBorder="1" applyAlignment="1">
      <alignment vertical="top" wrapText="1"/>
    </xf>
    <xf numFmtId="0" fontId="68" fillId="13" borderId="5" xfId="0" applyFont="1" applyFill="1" applyBorder="1" applyAlignment="1">
      <alignment vertical="top" wrapText="1"/>
    </xf>
    <xf numFmtId="0" fontId="44" fillId="0" borderId="7" xfId="0" applyFont="1" applyFill="1" applyBorder="1" applyAlignment="1">
      <alignment vertical="top" wrapText="1"/>
    </xf>
    <xf numFmtId="0" fontId="44" fillId="0" borderId="9" xfId="0" applyFont="1" applyFill="1" applyBorder="1" applyAlignment="1">
      <alignment vertical="top" wrapText="1"/>
    </xf>
    <xf numFmtId="0" fontId="63" fillId="0" borderId="8" xfId="0" applyFont="1" applyFill="1" applyBorder="1" applyAlignment="1">
      <alignment vertical="top" wrapText="1"/>
    </xf>
    <xf numFmtId="0" fontId="45" fillId="0" borderId="0" xfId="0" applyFont="1" applyAlignment="1">
      <alignment wrapText="1"/>
    </xf>
    <xf numFmtId="0" fontId="44" fillId="0" borderId="0" xfId="0" applyFont="1"/>
    <xf numFmtId="0" fontId="66" fillId="0" borderId="0" xfId="0" applyFont="1" applyFill="1" applyAlignment="1">
      <alignment vertical="top" wrapText="1"/>
    </xf>
    <xf numFmtId="0" fontId="44" fillId="0" borderId="0" xfId="0" applyFont="1" applyAlignment="1">
      <alignment vertical="top"/>
    </xf>
    <xf numFmtId="0" fontId="44" fillId="0" borderId="15" xfId="0" applyFont="1" applyFill="1" applyBorder="1" applyAlignment="1">
      <alignment vertical="top" wrapText="1"/>
    </xf>
    <xf numFmtId="0" fontId="66" fillId="19" borderId="14" xfId="0" applyFont="1" applyFill="1" applyBorder="1" applyAlignment="1">
      <alignment vertical="top" wrapText="1"/>
    </xf>
    <xf numFmtId="0" fontId="50" fillId="0" borderId="8" xfId="0" applyFont="1" applyFill="1" applyBorder="1" applyAlignment="1">
      <alignment vertical="top" wrapText="1"/>
    </xf>
    <xf numFmtId="0" fontId="45" fillId="11" borderId="0" xfId="0" applyFont="1" applyFill="1" applyAlignment="1">
      <alignment vertical="top"/>
    </xf>
    <xf numFmtId="0" fontId="44" fillId="0" borderId="0" xfId="0" applyFont="1" applyAlignment="1">
      <alignment vertical="top"/>
    </xf>
    <xf numFmtId="0" fontId="31" fillId="0" borderId="4" xfId="0" applyFont="1" applyFill="1" applyBorder="1" applyAlignment="1">
      <alignment vertical="top" wrapText="1"/>
    </xf>
    <xf numFmtId="0" fontId="75" fillId="0" borderId="5" xfId="0" applyFont="1" applyFill="1" applyBorder="1" applyAlignment="1">
      <alignment vertical="top" wrapText="1"/>
    </xf>
    <xf numFmtId="0" fontId="75" fillId="0" borderId="4" xfId="0" applyFont="1" applyFill="1" applyBorder="1" applyAlignment="1">
      <alignment vertical="top" wrapText="1"/>
    </xf>
    <xf numFmtId="0" fontId="44" fillId="19" borderId="0" xfId="0" applyFont="1" applyFill="1" applyBorder="1" applyAlignment="1">
      <alignment vertical="top" wrapText="1"/>
    </xf>
    <xf numFmtId="0" fontId="50" fillId="19" borderId="4" xfId="0" applyFont="1" applyFill="1" applyBorder="1" applyAlignment="1">
      <alignment vertical="top" wrapText="1"/>
    </xf>
    <xf numFmtId="0" fontId="76" fillId="0" borderId="4" xfId="0" applyFont="1" applyFill="1" applyBorder="1" applyAlignment="1" applyProtection="1">
      <alignment vertical="top" wrapText="1"/>
      <protection locked="0"/>
    </xf>
    <xf numFmtId="0" fontId="44" fillId="19" borderId="0" xfId="0" applyFont="1" applyFill="1"/>
    <xf numFmtId="0" fontId="44" fillId="19" borderId="1" xfId="0" applyFont="1" applyFill="1" applyBorder="1"/>
    <xf numFmtId="0" fontId="45" fillId="19" borderId="1" xfId="0" applyFont="1" applyFill="1" applyBorder="1"/>
    <xf numFmtId="0" fontId="76" fillId="0" borderId="10" xfId="0" applyFont="1" applyFill="1" applyBorder="1" applyAlignment="1">
      <alignment vertical="top" wrapText="1"/>
    </xf>
    <xf numFmtId="0" fontId="76" fillId="0" borderId="0" xfId="0" applyFont="1" applyFill="1" applyBorder="1" applyAlignment="1">
      <alignment vertical="top" wrapText="1"/>
    </xf>
    <xf numFmtId="0" fontId="76" fillId="0" borderId="11" xfId="0" applyFont="1" applyFill="1" applyBorder="1" applyAlignment="1">
      <alignment vertical="top" wrapText="1"/>
    </xf>
    <xf numFmtId="0" fontId="76" fillId="0" borderId="0" xfId="0" applyFont="1" applyBorder="1" applyAlignment="1">
      <alignment vertical="top" wrapText="1"/>
    </xf>
    <xf numFmtId="0" fontId="76" fillId="0" borderId="1" xfId="0" applyFont="1" applyFill="1" applyBorder="1" applyAlignment="1">
      <alignment vertical="top" wrapText="1"/>
    </xf>
    <xf numFmtId="0" fontId="77" fillId="0" borderId="1" xfId="0" applyFont="1" applyFill="1" applyBorder="1" applyAlignment="1">
      <alignment vertical="top" wrapText="1"/>
    </xf>
    <xf numFmtId="0" fontId="76" fillId="0" borderId="1" xfId="0" applyFont="1" applyFill="1" applyBorder="1" applyAlignment="1">
      <alignment horizontal="center" vertical="top" wrapText="1"/>
    </xf>
    <xf numFmtId="0" fontId="76" fillId="0" borderId="6" xfId="0" applyFont="1" applyFill="1" applyBorder="1" applyAlignment="1">
      <alignment vertical="top" wrapText="1"/>
    </xf>
    <xf numFmtId="0" fontId="76" fillId="0" borderId="6" xfId="0" applyFont="1" applyBorder="1" applyAlignment="1">
      <alignment vertical="top" wrapText="1"/>
    </xf>
    <xf numFmtId="0" fontId="76" fillId="0" borderId="1" xfId="0" applyFont="1" applyBorder="1" applyAlignment="1">
      <alignment vertical="top" wrapText="1"/>
    </xf>
    <xf numFmtId="0" fontId="77" fillId="0" borderId="1" xfId="0" applyFont="1" applyBorder="1" applyAlignment="1">
      <alignment vertical="top" wrapText="1"/>
    </xf>
    <xf numFmtId="0" fontId="76" fillId="0" borderId="0" xfId="0" applyFont="1" applyAlignment="1">
      <alignment vertical="top" wrapText="1"/>
    </xf>
    <xf numFmtId="0" fontId="77" fillId="0" borderId="0" xfId="0" applyFont="1" applyAlignment="1">
      <alignment vertical="top" wrapText="1"/>
    </xf>
    <xf numFmtId="0" fontId="78" fillId="0" borderId="0" xfId="0" applyFont="1" applyFill="1" applyBorder="1" applyAlignment="1" applyProtection="1">
      <alignment horizontal="center" vertical="top"/>
      <protection locked="0"/>
    </xf>
    <xf numFmtId="0" fontId="79" fillId="0" borderId="0" xfId="0" applyFont="1" applyBorder="1" applyAlignment="1" applyProtection="1">
      <alignment horizontal="center" vertical="center" wrapText="1"/>
      <protection locked="0"/>
    </xf>
    <xf numFmtId="0" fontId="78" fillId="0" borderId="0" xfId="0" applyFont="1" applyProtection="1">
      <protection locked="0"/>
    </xf>
    <xf numFmtId="0" fontId="80" fillId="0" borderId="7" xfId="0" applyFont="1" applyBorder="1" applyAlignment="1" applyProtection="1">
      <alignment vertical="top"/>
      <protection locked="0"/>
    </xf>
    <xf numFmtId="0" fontId="76" fillId="0" borderId="8" xfId="0" applyFont="1" applyBorder="1" applyAlignment="1" applyProtection="1">
      <alignment vertical="top"/>
      <protection locked="0"/>
    </xf>
    <xf numFmtId="0" fontId="76" fillId="0" borderId="15" xfId="0" applyFont="1" applyBorder="1" applyAlignment="1" applyProtection="1">
      <alignment vertical="top"/>
      <protection locked="0"/>
    </xf>
    <xf numFmtId="0" fontId="76" fillId="0" borderId="4" xfId="0" applyFont="1" applyBorder="1" applyAlignment="1" applyProtection="1">
      <alignment horizontal="left" vertical="top"/>
      <protection locked="0"/>
    </xf>
    <xf numFmtId="0" fontId="76" fillId="0" borderId="5" xfId="0" applyFont="1" applyBorder="1" applyAlignment="1" applyProtection="1">
      <alignment horizontal="left" vertical="top"/>
      <protection locked="0"/>
    </xf>
    <xf numFmtId="0" fontId="76" fillId="0" borderId="0" xfId="0" applyFont="1" applyBorder="1" applyAlignment="1" applyProtection="1">
      <alignment vertical="top"/>
      <protection locked="0"/>
    </xf>
    <xf numFmtId="0" fontId="80" fillId="0" borderId="7" xfId="0" applyFont="1" applyFill="1" applyBorder="1" applyAlignment="1" applyProtection="1">
      <alignment vertical="top"/>
      <protection locked="0"/>
    </xf>
    <xf numFmtId="0" fontId="76" fillId="0" borderId="8" xfId="0" applyFont="1" applyFill="1" applyBorder="1" applyAlignment="1" applyProtection="1">
      <alignment horizontal="left" vertical="top"/>
      <protection locked="0"/>
    </xf>
    <xf numFmtId="0" fontId="76" fillId="0" borderId="15" xfId="0" applyFont="1" applyFill="1" applyBorder="1" applyAlignment="1" applyProtection="1">
      <alignment vertical="top"/>
      <protection locked="0"/>
    </xf>
    <xf numFmtId="0" fontId="76" fillId="0" borderId="4" xfId="0" applyFont="1" applyFill="1" applyBorder="1" applyAlignment="1" applyProtection="1">
      <alignment horizontal="left" vertical="top"/>
      <protection locked="0"/>
    </xf>
    <xf numFmtId="0" fontId="76" fillId="0" borderId="2" xfId="0" applyFont="1" applyFill="1" applyBorder="1" applyAlignment="1" applyProtection="1">
      <alignment vertical="top"/>
      <protection locked="0"/>
    </xf>
    <xf numFmtId="0" fontId="76" fillId="0" borderId="0" xfId="0" applyFont="1" applyFill="1" applyBorder="1" applyAlignment="1" applyProtection="1">
      <alignment vertical="top"/>
      <protection locked="0"/>
    </xf>
    <xf numFmtId="0" fontId="76" fillId="0" borderId="8" xfId="0" applyFont="1" applyFill="1" applyBorder="1" applyAlignment="1" applyProtection="1">
      <alignment vertical="top"/>
      <protection locked="0"/>
    </xf>
    <xf numFmtId="0" fontId="76" fillId="0" borderId="0" xfId="0" applyFont="1" applyAlignment="1" applyProtection="1">
      <alignment vertical="top"/>
      <protection locked="0"/>
    </xf>
    <xf numFmtId="0" fontId="76" fillId="0" borderId="4" xfId="0" applyFont="1" applyFill="1" applyBorder="1" applyAlignment="1" applyProtection="1">
      <alignment vertical="top"/>
      <protection locked="0"/>
    </xf>
    <xf numFmtId="0" fontId="76" fillId="0" borderId="5" xfId="0" applyFont="1" applyFill="1" applyBorder="1" applyAlignment="1" applyProtection="1">
      <alignment vertical="top" wrapText="1"/>
      <protection locked="0"/>
    </xf>
    <xf numFmtId="0" fontId="80" fillId="0" borderId="7" xfId="0" applyFont="1" applyFill="1" applyBorder="1" applyAlignment="1" applyProtection="1">
      <alignment vertical="top" wrapText="1"/>
      <protection locked="0"/>
    </xf>
    <xf numFmtId="0" fontId="76" fillId="0" borderId="8" xfId="0" applyFont="1" applyFill="1" applyBorder="1" applyAlignment="1" applyProtection="1">
      <alignment vertical="top" wrapText="1"/>
      <protection locked="0"/>
    </xf>
    <xf numFmtId="0" fontId="76" fillId="0" borderId="0" xfId="7" applyFont="1" applyFill="1" applyBorder="1" applyAlignment="1" applyProtection="1">
      <alignment vertical="top" wrapText="1"/>
      <protection locked="0"/>
    </xf>
    <xf numFmtId="0" fontId="76" fillId="0" borderId="10" xfId="0" applyFont="1" applyFill="1" applyBorder="1" applyAlignment="1" applyProtection="1">
      <alignment horizontal="left" vertical="top" wrapText="1"/>
      <protection locked="0"/>
    </xf>
    <xf numFmtId="0" fontId="80" fillId="0" borderId="15" xfId="0" applyFont="1" applyFill="1" applyBorder="1" applyAlignment="1" applyProtection="1">
      <alignment vertical="top"/>
      <protection locked="0"/>
    </xf>
    <xf numFmtId="0" fontId="78" fillId="0" borderId="0" xfId="0" applyFont="1" applyAlignment="1" applyProtection="1">
      <alignment vertical="top"/>
      <protection locked="0"/>
    </xf>
    <xf numFmtId="0" fontId="76" fillId="0" borderId="15" xfId="0" applyFont="1" applyFill="1" applyBorder="1" applyAlignment="1" applyProtection="1">
      <alignment vertical="top" wrapText="1"/>
      <protection locked="0"/>
    </xf>
    <xf numFmtId="0" fontId="76" fillId="0" borderId="4" xfId="0" applyFont="1" applyFill="1" applyBorder="1" applyAlignment="1" applyProtection="1">
      <alignment vertical="top" wrapText="1"/>
    </xf>
    <xf numFmtId="0" fontId="81" fillId="0" borderId="0" xfId="0" applyFont="1" applyProtection="1">
      <protection locked="0"/>
    </xf>
    <xf numFmtId="0" fontId="76" fillId="0" borderId="1" xfId="7" applyFont="1" applyBorder="1" applyAlignment="1" applyProtection="1">
      <alignment vertical="top" wrapText="1"/>
      <protection locked="0"/>
    </xf>
    <xf numFmtId="0" fontId="76" fillId="0" borderId="1" xfId="7" applyFont="1" applyFill="1" applyBorder="1" applyAlignment="1" applyProtection="1">
      <alignment vertical="top" wrapText="1"/>
      <protection locked="0"/>
    </xf>
    <xf numFmtId="0" fontId="45" fillId="6" borderId="44" xfId="6" applyFont="1" applyFill="1" applyBorder="1"/>
    <xf numFmtId="0" fontId="44" fillId="0" borderId="45" xfId="0" applyFont="1" applyFill="1" applyBorder="1" applyAlignment="1">
      <alignment vertical="top" wrapText="1"/>
    </xf>
    <xf numFmtId="0" fontId="63" fillId="13" borderId="45" xfId="0" applyFont="1" applyFill="1" applyBorder="1" applyAlignment="1">
      <alignment vertical="top" wrapText="1"/>
    </xf>
    <xf numFmtId="0" fontId="76" fillId="0" borderId="4" xfId="0" applyFont="1" applyFill="1" applyBorder="1" applyAlignment="1" applyProtection="1">
      <alignment horizontal="left" vertical="top" wrapText="1"/>
      <protection locked="0"/>
    </xf>
    <xf numFmtId="0" fontId="82" fillId="0" borderId="4" xfId="0" applyFont="1" applyBorder="1" applyProtection="1">
      <protection locked="0"/>
    </xf>
    <xf numFmtId="0" fontId="80" fillId="0" borderId="2" xfId="7" applyFont="1" applyBorder="1" applyAlignment="1" applyProtection="1">
      <alignment horizontal="left" vertical="top" wrapText="1"/>
      <protection locked="0"/>
    </xf>
    <xf numFmtId="0" fontId="80" fillId="0" borderId="2" xfId="7" applyFont="1" applyBorder="1" applyAlignment="1" applyProtection="1">
      <alignment horizontal="left" wrapText="1"/>
      <protection locked="0"/>
    </xf>
    <xf numFmtId="0" fontId="52" fillId="14" borderId="0" xfId="0" applyFont="1" applyFill="1" applyBorder="1" applyAlignment="1">
      <alignment vertical="top"/>
    </xf>
    <xf numFmtId="0" fontId="45" fillId="11" borderId="0" xfId="0" applyFont="1" applyFill="1"/>
    <xf numFmtId="0" fontId="45" fillId="11" borderId="1" xfId="0" applyFont="1" applyFill="1" applyBorder="1" applyAlignment="1">
      <alignment vertical="top" wrapText="1"/>
    </xf>
    <xf numFmtId="0" fontId="52" fillId="20" borderId="26" xfId="0" applyFont="1" applyFill="1" applyBorder="1" applyAlignment="1">
      <alignment vertical="top"/>
    </xf>
    <xf numFmtId="0" fontId="52" fillId="14" borderId="3" xfId="0" applyFont="1" applyFill="1" applyBorder="1" applyAlignment="1">
      <alignment vertical="top" wrapText="1"/>
    </xf>
    <xf numFmtId="0" fontId="52" fillId="14" borderId="6" xfId="0" applyFont="1" applyFill="1" applyBorder="1" applyAlignment="1">
      <alignment vertical="top" wrapText="1"/>
    </xf>
    <xf numFmtId="0" fontId="52" fillId="20" borderId="27" xfId="0" applyFont="1" applyFill="1" applyBorder="1" applyAlignment="1">
      <alignment vertical="top" wrapText="1"/>
    </xf>
    <xf numFmtId="0" fontId="52" fillId="20" borderId="28" xfId="0" applyFont="1" applyFill="1" applyBorder="1" applyAlignment="1">
      <alignment vertical="top" wrapText="1"/>
    </xf>
    <xf numFmtId="0" fontId="52" fillId="20" borderId="29" xfId="0" applyFont="1" applyFill="1" applyBorder="1" applyAlignment="1">
      <alignment vertical="top" wrapText="1"/>
    </xf>
    <xf numFmtId="0" fontId="45" fillId="0" borderId="1" xfId="0" applyFont="1" applyBorder="1" applyAlignment="1">
      <alignment vertical="top"/>
    </xf>
    <xf numFmtId="0" fontId="83" fillId="0" borderId="1" xfId="0" applyFont="1" applyBorder="1" applyAlignment="1">
      <alignment vertical="top" wrapText="1"/>
    </xf>
    <xf numFmtId="0" fontId="84" fillId="4" borderId="1" xfId="0" applyFont="1" applyFill="1" applyBorder="1" applyAlignment="1">
      <alignment vertical="top" wrapText="1"/>
    </xf>
    <xf numFmtId="0" fontId="83" fillId="0" borderId="0" xfId="0" applyFont="1" applyAlignment="1">
      <alignment vertical="top" wrapText="1"/>
    </xf>
    <xf numFmtId="0" fontId="83" fillId="0" borderId="14" xfId="0" applyFont="1" applyBorder="1" applyAlignment="1">
      <alignment vertical="top" wrapText="1"/>
    </xf>
    <xf numFmtId="0" fontId="83" fillId="0" borderId="14" xfId="0" applyFont="1" applyBorder="1" applyAlignment="1">
      <alignment vertical="top"/>
    </xf>
    <xf numFmtId="0" fontId="83" fillId="21" borderId="1" xfId="0" applyFont="1" applyFill="1" applyBorder="1" applyAlignment="1">
      <alignment vertical="top" wrapText="1"/>
    </xf>
    <xf numFmtId="0" fontId="83" fillId="21" borderId="1" xfId="0" applyFont="1" applyFill="1" applyBorder="1" applyAlignment="1">
      <alignment vertical="top"/>
    </xf>
    <xf numFmtId="0" fontId="52" fillId="20" borderId="1" xfId="0" applyFont="1" applyFill="1" applyBorder="1" applyAlignment="1">
      <alignment vertical="top"/>
    </xf>
    <xf numFmtId="0" fontId="52" fillId="20" borderId="1" xfId="0" applyFont="1" applyFill="1" applyBorder="1" applyAlignment="1">
      <alignment vertical="top" wrapText="1"/>
    </xf>
    <xf numFmtId="0" fontId="52" fillId="20" borderId="21" xfId="0" applyFont="1" applyFill="1" applyBorder="1" applyAlignment="1">
      <alignment vertical="top" wrapText="1"/>
    </xf>
    <xf numFmtId="0" fontId="52" fillId="20" borderId="30" xfId="0" applyFont="1" applyFill="1" applyBorder="1" applyAlignment="1">
      <alignment vertical="top" wrapText="1"/>
    </xf>
    <xf numFmtId="0" fontId="45" fillId="20" borderId="17" xfId="0" applyFont="1" applyFill="1" applyBorder="1" applyAlignment="1">
      <alignment vertical="top"/>
    </xf>
    <xf numFmtId="0" fontId="52" fillId="14" borderId="12" xfId="0" applyFont="1" applyFill="1" applyBorder="1" applyAlignment="1">
      <alignment vertical="top"/>
    </xf>
    <xf numFmtId="0" fontId="52" fillId="20" borderId="14" xfId="0" applyFont="1" applyFill="1" applyBorder="1" applyAlignment="1">
      <alignment vertical="top" wrapText="1"/>
    </xf>
    <xf numFmtId="0" fontId="52" fillId="20" borderId="31" xfId="0" applyFont="1" applyFill="1" applyBorder="1" applyAlignment="1">
      <alignment vertical="top"/>
    </xf>
    <xf numFmtId="0" fontId="44" fillId="0" borderId="0" xfId="0" applyFont="1"/>
    <xf numFmtId="0" fontId="45" fillId="0" borderId="1" xfId="2" applyFont="1" applyBorder="1"/>
    <xf numFmtId="15" fontId="45" fillId="0" borderId="1" xfId="2" applyNumberFormat="1" applyFont="1" applyBorder="1" applyAlignment="1">
      <alignment horizontal="left"/>
    </xf>
    <xf numFmtId="0" fontId="44" fillId="0" borderId="0" xfId="0" applyFont="1" applyAlignment="1">
      <alignment vertical="top"/>
    </xf>
    <xf numFmtId="0" fontId="44" fillId="14" borderId="13" xfId="0" applyFont="1" applyFill="1" applyBorder="1" applyAlignment="1">
      <alignment horizontal="left" vertical="top" wrapText="1"/>
    </xf>
    <xf numFmtId="0" fontId="44" fillId="0" borderId="0" xfId="0" applyFont="1"/>
    <xf numFmtId="0" fontId="44" fillId="0" borderId="0" xfId="0" applyFont="1"/>
    <xf numFmtId="0" fontId="44" fillId="0" borderId="0" xfId="0" applyFont="1"/>
    <xf numFmtId="0" fontId="44" fillId="0" borderId="0" xfId="0" applyFont="1" applyAlignment="1"/>
    <xf numFmtId="0" fontId="44" fillId="14" borderId="15" xfId="0" applyFont="1" applyFill="1" applyBorder="1" applyAlignment="1">
      <alignment horizontal="left" vertical="top" wrapText="1"/>
    </xf>
    <xf numFmtId="0" fontId="66" fillId="0" borderId="13" xfId="0" applyFont="1" applyFill="1" applyBorder="1" applyAlignment="1">
      <alignment vertical="top" wrapText="1"/>
    </xf>
    <xf numFmtId="0" fontId="75" fillId="19" borderId="4" xfId="0" applyFont="1" applyFill="1" applyBorder="1" applyAlignment="1">
      <alignment vertical="top" wrapText="1"/>
    </xf>
    <xf numFmtId="49" fontId="61" fillId="0" borderId="1" xfId="0" applyNumberFormat="1" applyFont="1" applyBorder="1" applyAlignment="1">
      <alignment vertical="top" wrapText="1"/>
    </xf>
    <xf numFmtId="49" fontId="61" fillId="0" borderId="0" xfId="0" applyNumberFormat="1" applyFont="1" applyAlignment="1">
      <alignment vertical="top" wrapText="1"/>
    </xf>
    <xf numFmtId="49" fontId="61" fillId="15" borderId="1" xfId="0" applyNumberFormat="1" applyFont="1" applyFill="1" applyBorder="1" applyAlignment="1">
      <alignment vertical="top" wrapText="1"/>
    </xf>
    <xf numFmtId="49" fontId="61" fillId="19" borderId="1" xfId="0" applyNumberFormat="1" applyFont="1" applyFill="1" applyBorder="1" applyAlignment="1">
      <alignment vertical="top" wrapText="1"/>
    </xf>
    <xf numFmtId="0" fontId="44" fillId="0" borderId="0" xfId="0" applyFont="1" applyAlignment="1">
      <alignment vertical="top"/>
    </xf>
    <xf numFmtId="0" fontId="48" fillId="18" borderId="0" xfId="0" applyFont="1" applyFill="1" applyBorder="1" applyAlignment="1">
      <alignment vertical="top" wrapText="1"/>
    </xf>
    <xf numFmtId="0" fontId="66" fillId="0" borderId="0" xfId="0" applyFont="1"/>
    <xf numFmtId="0" fontId="44" fillId="22" borderId="7" xfId="8" applyFont="1" applyFill="1" applyBorder="1" applyAlignment="1">
      <alignment vertical="top"/>
    </xf>
    <xf numFmtId="0" fontId="47" fillId="22" borderId="10" xfId="8" applyFont="1" applyFill="1" applyBorder="1" applyAlignment="1">
      <alignment horizontal="left" vertical="top"/>
    </xf>
    <xf numFmtId="0" fontId="44" fillId="22" borderId="2" xfId="0" applyFont="1" applyFill="1" applyBorder="1" applyAlignment="1">
      <alignment vertical="top" wrapText="1"/>
    </xf>
    <xf numFmtId="0" fontId="85" fillId="4" borderId="1" xfId="0" applyFont="1" applyFill="1" applyBorder="1" applyAlignment="1">
      <alignment horizontal="center" vertical="top" wrapText="1"/>
    </xf>
    <xf numFmtId="2" fontId="85" fillId="4" borderId="1" xfId="0" applyNumberFormat="1" applyFont="1" applyFill="1" applyBorder="1" applyAlignment="1">
      <alignment horizontal="center" vertical="top" wrapText="1"/>
    </xf>
    <xf numFmtId="0" fontId="47" fillId="0" borderId="1" xfId="0" applyFont="1" applyBorder="1" applyAlignment="1">
      <alignment horizontal="left" vertical="top"/>
    </xf>
    <xf numFmtId="0" fontId="85" fillId="23" borderId="1" xfId="0" applyFont="1" applyFill="1" applyBorder="1" applyAlignment="1">
      <alignment horizontal="center" vertical="top" wrapText="1"/>
    </xf>
    <xf numFmtId="0" fontId="86" fillId="0" borderId="0" xfId="7" applyFont="1" applyBorder="1" applyAlignment="1">
      <alignment horizontal="left" vertical="top"/>
    </xf>
    <xf numFmtId="0" fontId="87" fillId="0" borderId="0" xfId="6" applyFont="1"/>
    <xf numFmtId="0" fontId="67" fillId="22" borderId="11" xfId="0" applyFont="1" applyFill="1" applyBorder="1" applyAlignment="1">
      <alignment horizontal="left" vertical="top" wrapText="1"/>
    </xf>
    <xf numFmtId="0" fontId="75" fillId="0" borderId="0" xfId="0" applyFont="1" applyAlignment="1">
      <alignment horizontal="left" vertical="top" wrapText="1"/>
    </xf>
    <xf numFmtId="0" fontId="67" fillId="4" borderId="1" xfId="0" applyFont="1" applyFill="1" applyBorder="1" applyAlignment="1">
      <alignment horizontal="left" vertical="top" wrapText="1"/>
    </xf>
    <xf numFmtId="0" fontId="44" fillId="0" borderId="1" xfId="0" applyFont="1" applyBorder="1" applyAlignment="1">
      <alignment horizontal="left" vertical="top" wrapText="1"/>
    </xf>
    <xf numFmtId="0" fontId="85" fillId="23" borderId="1" xfId="0" applyFont="1" applyFill="1" applyBorder="1" applyAlignment="1">
      <alignment horizontal="left" vertical="top" wrapText="1"/>
    </xf>
    <xf numFmtId="0" fontId="44" fillId="0" borderId="0" xfId="0" applyFont="1" applyAlignment="1">
      <alignment horizontal="left" vertical="top" wrapText="1"/>
    </xf>
    <xf numFmtId="0" fontId="14" fillId="0" borderId="1" xfId="0" applyFont="1" applyFill="1" applyBorder="1" applyAlignment="1">
      <alignment vertical="top" wrapText="1"/>
    </xf>
    <xf numFmtId="0" fontId="45" fillId="0" borderId="0" xfId="7" applyFont="1" applyFill="1" applyBorder="1" applyAlignment="1">
      <alignment vertical="top" wrapText="1"/>
    </xf>
    <xf numFmtId="0" fontId="45" fillId="0" borderId="0" xfId="6" applyFont="1" applyFill="1" applyBorder="1" applyAlignment="1">
      <alignment vertical="top" wrapText="1"/>
    </xf>
    <xf numFmtId="0" fontId="87" fillId="0" borderId="1" xfId="7" applyFont="1" applyBorder="1" applyAlignment="1">
      <alignment vertical="top" wrapText="1"/>
    </xf>
    <xf numFmtId="0" fontId="88" fillId="0" borderId="32" xfId="7" applyFont="1" applyBorder="1" applyAlignment="1">
      <alignment vertical="top" wrapText="1"/>
    </xf>
    <xf numFmtId="0" fontId="87" fillId="0" borderId="25" xfId="7" applyFont="1" applyBorder="1" applyAlignment="1">
      <alignment vertical="top" wrapText="1"/>
    </xf>
    <xf numFmtId="0" fontId="88" fillId="0" borderId="33" xfId="7" applyFont="1" applyBorder="1" applyAlignment="1">
      <alignment vertical="top" wrapText="1"/>
    </xf>
    <xf numFmtId="0" fontId="87" fillId="0" borderId="34" xfId="7" applyFont="1" applyBorder="1" applyAlignment="1">
      <alignment vertical="top" wrapText="1"/>
    </xf>
    <xf numFmtId="0" fontId="87" fillId="0" borderId="35" xfId="7" applyFont="1" applyBorder="1" applyAlignment="1">
      <alignment vertical="top" wrapText="1"/>
    </xf>
    <xf numFmtId="0" fontId="45" fillId="0" borderId="36" xfId="0" applyFont="1" applyBorder="1" applyAlignment="1">
      <alignment vertical="top" wrapText="1"/>
    </xf>
    <xf numFmtId="0" fontId="45" fillId="0" borderId="37" xfId="0" applyFont="1" applyBorder="1" applyAlignment="1">
      <alignment vertical="top" wrapText="1"/>
    </xf>
    <xf numFmtId="0" fontId="63" fillId="0" borderId="0" xfId="0" applyFont="1" applyAlignment="1">
      <alignment horizontal="left" vertical="top" wrapText="1"/>
    </xf>
    <xf numFmtId="0" fontId="89" fillId="0" borderId="38" xfId="0" applyFont="1" applyBorder="1" applyAlignment="1">
      <alignment horizontal="left" vertical="top" wrapText="1"/>
    </xf>
    <xf numFmtId="0" fontId="90" fillId="14" borderId="15" xfId="0" applyFont="1" applyFill="1" applyBorder="1" applyAlignment="1">
      <alignment horizontal="left" vertical="top"/>
    </xf>
    <xf numFmtId="0" fontId="48" fillId="14" borderId="13" xfId="0" applyFont="1" applyFill="1" applyBorder="1" applyAlignment="1">
      <alignment horizontal="left" vertical="top" wrapText="1"/>
    </xf>
    <xf numFmtId="0" fontId="48" fillId="14" borderId="15" xfId="0" applyFont="1" applyFill="1" applyBorder="1" applyAlignment="1">
      <alignment horizontal="left" vertical="top" wrapText="1"/>
    </xf>
    <xf numFmtId="0" fontId="44" fillId="0" borderId="0" xfId="0" applyFont="1" applyAlignment="1">
      <alignment vertical="top"/>
    </xf>
    <xf numFmtId="0" fontId="47" fillId="0" borderId="4" xfId="0" applyFont="1" applyFill="1" applyBorder="1" applyAlignment="1">
      <alignment vertical="top"/>
    </xf>
    <xf numFmtId="0" fontId="52" fillId="12" borderId="6" xfId="0" applyFont="1" applyFill="1" applyBorder="1" applyAlignment="1">
      <alignment wrapText="1"/>
    </xf>
    <xf numFmtId="0" fontId="45" fillId="0" borderId="1" xfId="0" applyFont="1" applyBorder="1"/>
    <xf numFmtId="0" fontId="45" fillId="0" borderId="1" xfId="0" applyFont="1" applyBorder="1" applyAlignment="1">
      <alignment wrapText="1"/>
    </xf>
    <xf numFmtId="0" fontId="45" fillId="19" borderId="1" xfId="0" applyFont="1" applyFill="1" applyBorder="1" applyAlignment="1">
      <alignment wrapText="1"/>
    </xf>
    <xf numFmtId="0" fontId="91" fillId="0" borderId="1" xfId="0" applyFont="1" applyBorder="1" applyAlignment="1">
      <alignment wrapText="1"/>
    </xf>
    <xf numFmtId="0" fontId="44" fillId="0" borderId="0" xfId="0" applyFont="1" applyAlignment="1">
      <alignment vertical="top"/>
    </xf>
    <xf numFmtId="0" fontId="47" fillId="0" borderId="12" xfId="6" applyFont="1" applyFill="1" applyBorder="1" applyAlignment="1">
      <alignment horizontal="left" vertical="center" wrapText="1"/>
    </xf>
    <xf numFmtId="0" fontId="44" fillId="0" borderId="7" xfId="7" applyFont="1" applyBorder="1" applyAlignment="1">
      <alignment vertical="top" wrapText="1"/>
    </xf>
    <xf numFmtId="0" fontId="44" fillId="0" borderId="2" xfId="7" applyFont="1" applyBorder="1" applyAlignment="1">
      <alignment vertical="top"/>
    </xf>
    <xf numFmtId="0" fontId="44" fillId="0" borderId="11" xfId="7" applyFont="1" applyBorder="1" applyAlignment="1">
      <alignment horizontal="left" vertical="top"/>
    </xf>
    <xf numFmtId="15" fontId="44" fillId="0" borderId="5" xfId="7" applyNumberFormat="1" applyFont="1" applyBorder="1" applyAlignment="1">
      <alignment horizontal="left" vertical="top"/>
    </xf>
    <xf numFmtId="0" fontId="44" fillId="25" borderId="0" xfId="0" applyFont="1" applyFill="1" applyAlignment="1">
      <alignment vertical="top"/>
    </xf>
    <xf numFmtId="164" fontId="44" fillId="25" borderId="15" xfId="0" applyNumberFormat="1" applyFont="1" applyFill="1" applyBorder="1" applyAlignment="1">
      <alignment horizontal="left" vertical="top" wrapText="1"/>
    </xf>
    <xf numFmtId="0" fontId="76" fillId="0" borderId="10" xfId="0" applyFont="1" applyBorder="1" applyAlignment="1">
      <alignment vertical="top" wrapText="1"/>
    </xf>
    <xf numFmtId="0" fontId="44" fillId="0" borderId="46" xfId="0" applyFont="1" applyFill="1" applyBorder="1" applyAlignment="1">
      <alignment vertical="top" wrapText="1"/>
    </xf>
    <xf numFmtId="0" fontId="44" fillId="19" borderId="15" xfId="0" applyFont="1" applyFill="1" applyBorder="1" applyAlignment="1">
      <alignment vertical="top" wrapText="1"/>
    </xf>
    <xf numFmtId="0" fontId="44" fillId="19" borderId="15" xfId="0" applyFont="1" applyFill="1" applyBorder="1" applyAlignment="1">
      <alignment horizontal="right" vertical="top" wrapText="1"/>
    </xf>
    <xf numFmtId="0" fontId="44" fillId="0" borderId="2" xfId="0" applyFont="1" applyFill="1" applyBorder="1" applyAlignment="1">
      <alignment horizontal="left" vertical="top" wrapText="1"/>
    </xf>
    <xf numFmtId="0" fontId="44" fillId="0" borderId="11" xfId="0" applyFont="1" applyFill="1" applyBorder="1" applyAlignment="1">
      <alignment vertical="top" wrapText="1"/>
    </xf>
    <xf numFmtId="0" fontId="63" fillId="0" borderId="5" xfId="0" applyFont="1" applyFill="1" applyBorder="1" applyAlignment="1">
      <alignment vertical="top" wrapText="1"/>
    </xf>
    <xf numFmtId="2" fontId="76" fillId="0" borderId="0" xfId="0" applyNumberFormat="1" applyFont="1" applyFill="1" applyBorder="1" applyAlignment="1">
      <alignment vertical="top" wrapText="1"/>
    </xf>
    <xf numFmtId="0" fontId="78" fillId="0" borderId="0" xfId="0" applyFont="1" applyBorder="1" applyProtection="1">
      <protection locked="0"/>
    </xf>
    <xf numFmtId="0" fontId="76" fillId="19" borderId="2" xfId="0" applyFont="1" applyFill="1" applyBorder="1" applyAlignment="1" applyProtection="1">
      <alignment vertical="top"/>
      <protection locked="0"/>
    </xf>
    <xf numFmtId="0" fontId="76" fillId="19" borderId="24" xfId="0" applyFont="1" applyFill="1" applyBorder="1" applyAlignment="1" applyProtection="1">
      <alignment vertical="top"/>
      <protection locked="0"/>
    </xf>
    <xf numFmtId="0" fontId="41" fillId="26" borderId="47" xfId="0" applyFont="1" applyFill="1" applyBorder="1" applyAlignment="1"/>
    <xf numFmtId="0" fontId="0" fillId="26" borderId="47" xfId="0" applyFill="1" applyBorder="1" applyAlignment="1"/>
    <xf numFmtId="0" fontId="0" fillId="0" borderId="0" xfId="0" applyAlignment="1"/>
    <xf numFmtId="0" fontId="0" fillId="27" borderId="47" xfId="0" applyFill="1" applyBorder="1" applyAlignment="1">
      <alignment horizontal="right"/>
    </xf>
    <xf numFmtId="0" fontId="0" fillId="0" borderId="47" xfId="0" applyBorder="1" applyAlignment="1">
      <alignment horizontal="center"/>
    </xf>
    <xf numFmtId="0" fontId="0" fillId="26" borderId="47" xfId="0" applyFill="1" applyBorder="1" applyAlignment="1">
      <alignment horizontal="center"/>
    </xf>
    <xf numFmtId="0" fontId="0" fillId="0" borderId="0" xfId="0" applyAlignment="1">
      <alignment horizontal="center"/>
    </xf>
    <xf numFmtId="0" fontId="0" fillId="27" borderId="48" xfId="0" applyFill="1" applyBorder="1" applyAlignment="1">
      <alignment horizontal="right"/>
    </xf>
    <xf numFmtId="0" fontId="75" fillId="0" borderId="1" xfId="0" applyFont="1" applyFill="1" applyBorder="1" applyAlignment="1">
      <alignment vertical="top" wrapText="1"/>
    </xf>
    <xf numFmtId="0" fontId="75" fillId="0" borderId="6" xfId="0" applyFont="1" applyFill="1" applyBorder="1" applyAlignment="1">
      <alignment vertical="top" wrapText="1"/>
    </xf>
    <xf numFmtId="0" fontId="44" fillId="0" borderId="0" xfId="0" applyFont="1" applyFill="1" applyBorder="1" applyAlignment="1">
      <alignment wrapText="1"/>
    </xf>
    <xf numFmtId="14" fontId="48" fillId="0" borderId="12" xfId="0" applyNumberFormat="1" applyFont="1" applyFill="1" applyBorder="1" applyAlignment="1">
      <alignment vertical="top" wrapText="1"/>
    </xf>
    <xf numFmtId="0" fontId="64" fillId="13" borderId="3" xfId="0" applyFont="1" applyFill="1" applyBorder="1" applyAlignment="1">
      <alignment vertical="center"/>
    </xf>
    <xf numFmtId="0" fontId="64" fillId="13" borderId="9" xfId="0" applyFont="1" applyFill="1" applyBorder="1" applyAlignment="1">
      <alignment vertical="center"/>
    </xf>
    <xf numFmtId="0" fontId="64" fillId="13" borderId="9" xfId="0" applyFont="1" applyFill="1" applyBorder="1" applyAlignment="1">
      <alignment vertical="center" wrapText="1"/>
    </xf>
    <xf numFmtId="0" fontId="64" fillId="13" borderId="6" xfId="0" applyFont="1" applyFill="1" applyBorder="1" applyAlignment="1">
      <alignment vertical="center" wrapText="1"/>
    </xf>
    <xf numFmtId="0" fontId="45" fillId="0" borderId="1" xfId="0" applyFont="1" applyFill="1" applyBorder="1" applyAlignment="1">
      <alignment vertical="top" wrapText="1"/>
    </xf>
    <xf numFmtId="0" fontId="44" fillId="0" borderId="0" xfId="0" applyFont="1" applyAlignment="1">
      <alignment vertical="top" wrapText="1"/>
    </xf>
    <xf numFmtId="0" fontId="66" fillId="0" borderId="1" xfId="0" applyFont="1" applyFill="1" applyBorder="1" applyAlignment="1">
      <alignment vertical="top" wrapText="1"/>
    </xf>
    <xf numFmtId="0" fontId="96" fillId="0" borderId="1" xfId="0" applyFont="1" applyFill="1" applyBorder="1" applyAlignment="1">
      <alignment vertical="top" wrapText="1"/>
    </xf>
    <xf numFmtId="0" fontId="66" fillId="0" borderId="1" xfId="0" applyFont="1" applyFill="1" applyBorder="1" applyAlignment="1">
      <alignment horizontal="center" vertical="top" wrapText="1"/>
    </xf>
    <xf numFmtId="0" fontId="66" fillId="0" borderId="1" xfId="9" applyFont="1" applyFill="1" applyBorder="1" applyAlignment="1">
      <alignment horizontal="center" vertical="top" wrapText="1"/>
    </xf>
    <xf numFmtId="0" fontId="47" fillId="0" borderId="0" xfId="0" applyFont="1" applyFill="1"/>
    <xf numFmtId="0" fontId="44" fillId="0" borderId="0" xfId="0" applyFont="1" applyAlignment="1">
      <alignment vertical="top"/>
    </xf>
    <xf numFmtId="0" fontId="44" fillId="0" borderId="0" xfId="0" applyFont="1" applyAlignment="1">
      <alignment vertical="top" wrapText="1"/>
    </xf>
    <xf numFmtId="0" fontId="44" fillId="0" borderId="0" xfId="0" applyFont="1" applyAlignment="1">
      <alignment vertical="top"/>
    </xf>
    <xf numFmtId="0" fontId="88" fillId="0" borderId="1" xfId="0" applyFont="1" applyBorder="1" applyAlignment="1">
      <alignment vertical="top" wrapText="1"/>
    </xf>
    <xf numFmtId="0" fontId="44" fillId="19" borderId="0" xfId="0" applyFont="1" applyFill="1" applyAlignment="1">
      <alignment vertical="top"/>
    </xf>
    <xf numFmtId="0" fontId="47" fillId="29" borderId="1" xfId="0" applyFont="1" applyFill="1" applyBorder="1" applyAlignment="1">
      <alignment vertical="top" wrapText="1"/>
    </xf>
    <xf numFmtId="0" fontId="44" fillId="29" borderId="3" xfId="0" applyFont="1" applyFill="1" applyBorder="1" applyAlignment="1">
      <alignment vertical="top" wrapText="1"/>
    </xf>
    <xf numFmtId="0" fontId="44" fillId="0" borderId="3" xfId="0" applyFont="1" applyBorder="1" applyAlignment="1">
      <alignment vertical="top" wrapText="1"/>
    </xf>
    <xf numFmtId="0" fontId="53" fillId="29" borderId="1" xfId="0" applyFont="1" applyFill="1" applyBorder="1" applyAlignment="1">
      <alignment vertical="top" wrapText="1"/>
    </xf>
    <xf numFmtId="0" fontId="44" fillId="24" borderId="1" xfId="0" applyFont="1" applyFill="1" applyBorder="1" applyAlignment="1">
      <alignment vertical="top" wrapText="1"/>
    </xf>
    <xf numFmtId="0" fontId="97" fillId="0" borderId="1" xfId="0" applyFont="1" applyBorder="1" applyAlignment="1">
      <alignment vertical="top" wrapText="1"/>
    </xf>
    <xf numFmtId="0" fontId="98" fillId="0" borderId="1" xfId="0" applyFont="1" applyBorder="1" applyAlignment="1">
      <alignment vertical="top" wrapText="1"/>
    </xf>
    <xf numFmtId="49" fontId="61" fillId="16" borderId="1" xfId="0" applyNumberFormat="1" applyFont="1" applyFill="1" applyBorder="1" applyAlignment="1">
      <alignment vertical="top" wrapText="1"/>
    </xf>
    <xf numFmtId="0" fontId="47" fillId="16" borderId="1" xfId="0" applyFont="1" applyFill="1" applyBorder="1" applyAlignment="1">
      <alignment vertical="top"/>
    </xf>
    <xf numFmtId="0" fontId="44" fillId="16" borderId="1" xfId="0" applyFont="1" applyFill="1" applyBorder="1" applyAlignment="1">
      <alignment vertical="top" wrapText="1"/>
    </xf>
    <xf numFmtId="0" fontId="53" fillId="16" borderId="1" xfId="0" applyFont="1" applyFill="1" applyBorder="1" applyAlignment="1">
      <alignment vertical="top" wrapText="1"/>
    </xf>
    <xf numFmtId="15" fontId="99" fillId="0" borderId="11" xfId="7" applyNumberFormat="1" applyFont="1" applyBorder="1" applyAlignment="1">
      <alignment horizontal="left" vertical="top" wrapText="1"/>
    </xf>
    <xf numFmtId="0" fontId="47" fillId="19" borderId="0" xfId="0" applyFont="1" applyFill="1" applyAlignment="1">
      <alignment vertical="top" wrapText="1"/>
    </xf>
    <xf numFmtId="0" fontId="48" fillId="19" borderId="0" xfId="0" applyFont="1" applyFill="1" applyAlignment="1">
      <alignment vertical="top"/>
    </xf>
    <xf numFmtId="0" fontId="44" fillId="19" borderId="0" xfId="0" applyFont="1" applyFill="1" applyAlignment="1">
      <alignment vertical="top" wrapText="1"/>
    </xf>
    <xf numFmtId="0" fontId="80" fillId="0" borderId="51" xfId="0" applyFont="1" applyFill="1" applyBorder="1" applyAlignment="1" applyProtection="1">
      <alignment vertical="top" wrapText="1"/>
    </xf>
    <xf numFmtId="0" fontId="80" fillId="0" borderId="15" xfId="0" applyFont="1" applyFill="1" applyBorder="1" applyAlignment="1" applyProtection="1">
      <alignment vertical="top" wrapText="1"/>
      <protection locked="0"/>
    </xf>
    <xf numFmtId="0" fontId="76" fillId="0" borderId="52" xfId="0" applyFont="1" applyFill="1" applyBorder="1" applyAlignment="1" applyProtection="1">
      <alignment vertical="top" wrapText="1"/>
    </xf>
    <xf numFmtId="0" fontId="66" fillId="0" borderId="0" xfId="0" applyFont="1" applyFill="1"/>
    <xf numFmtId="0" fontId="52" fillId="5" borderId="3" xfId="0" applyFont="1" applyFill="1" applyBorder="1" applyAlignment="1"/>
    <xf numFmtId="0" fontId="52" fillId="5" borderId="6" xfId="0" applyFont="1" applyFill="1" applyBorder="1" applyAlignment="1"/>
    <xf numFmtId="0" fontId="44" fillId="0" borderId="0" xfId="0" applyFont="1" applyFill="1" applyAlignment="1">
      <alignment horizontal="left" vertical="top"/>
    </xf>
    <xf numFmtId="0" fontId="94" fillId="0" borderId="0" xfId="0" applyFont="1" applyBorder="1" applyAlignment="1">
      <alignment horizontal="left"/>
    </xf>
    <xf numFmtId="0" fontId="94" fillId="0" borderId="0" xfId="0" applyFont="1" applyAlignment="1"/>
    <xf numFmtId="0" fontId="76" fillId="0" borderId="0" xfId="10" applyFont="1"/>
    <xf numFmtId="0" fontId="44" fillId="0" borderId="1" xfId="10" applyFont="1" applyBorder="1" applyAlignment="1">
      <alignment wrapText="1"/>
    </xf>
    <xf numFmtId="0" fontId="76" fillId="0" borderId="1" xfId="10" applyFont="1" applyBorder="1"/>
    <xf numFmtId="0" fontId="80" fillId="14" borderId="12" xfId="10" applyFont="1" applyFill="1" applyBorder="1"/>
    <xf numFmtId="0" fontId="47" fillId="14" borderId="12" xfId="10" applyFont="1" applyFill="1" applyBorder="1" applyAlignment="1">
      <alignment wrapText="1"/>
    </xf>
    <xf numFmtId="0" fontId="80" fillId="14" borderId="1" xfId="10" applyFont="1" applyFill="1" applyBorder="1" applyAlignment="1">
      <alignment wrapText="1"/>
    </xf>
    <xf numFmtId="0" fontId="80" fillId="14" borderId="1" xfId="10" applyFont="1" applyFill="1" applyBorder="1"/>
    <xf numFmtId="0" fontId="100" fillId="28" borderId="3" xfId="10" applyFont="1" applyFill="1" applyBorder="1" applyAlignment="1">
      <alignment vertical="center" wrapText="1"/>
    </xf>
    <xf numFmtId="0" fontId="103" fillId="0" borderId="6" xfId="10" applyFont="1" applyFill="1" applyBorder="1" applyAlignment="1">
      <alignment wrapText="1"/>
    </xf>
    <xf numFmtId="0" fontId="76" fillId="0" borderId="1" xfId="10" applyFont="1" applyBorder="1" applyAlignment="1">
      <alignment horizontal="left"/>
    </xf>
    <xf numFmtId="0" fontId="76" fillId="0" borderId="8" xfId="10" applyFont="1" applyBorder="1" applyAlignment="1">
      <alignment wrapText="1"/>
    </xf>
    <xf numFmtId="0" fontId="76" fillId="0" borderId="12" xfId="10" applyFont="1" applyBorder="1"/>
    <xf numFmtId="0" fontId="76" fillId="28" borderId="3" xfId="10" applyFont="1" applyFill="1" applyBorder="1"/>
    <xf numFmtId="0" fontId="44" fillId="28" borderId="3" xfId="10" applyFont="1" applyFill="1" applyBorder="1" applyAlignment="1">
      <alignment wrapText="1"/>
    </xf>
    <xf numFmtId="0" fontId="76" fillId="0" borderId="14" xfId="10" applyFont="1" applyBorder="1"/>
    <xf numFmtId="0" fontId="100" fillId="28" borderId="3" xfId="10" applyFont="1" applyFill="1" applyBorder="1" applyAlignment="1">
      <alignment wrapText="1"/>
    </xf>
    <xf numFmtId="0" fontId="76" fillId="0" borderId="9" xfId="10" applyFont="1" applyBorder="1" applyAlignment="1">
      <alignment wrapText="1"/>
    </xf>
    <xf numFmtId="0" fontId="76" fillId="0" borderId="0" xfId="10" applyFont="1" applyAlignment="1">
      <alignment horizontal="left"/>
    </xf>
    <xf numFmtId="0" fontId="44" fillId="19" borderId="9" xfId="10" applyFont="1" applyFill="1" applyBorder="1" applyAlignment="1">
      <alignment wrapText="1"/>
    </xf>
    <xf numFmtId="0" fontId="44" fillId="0" borderId="1" xfId="10" applyFont="1" applyBorder="1" applyAlignment="1">
      <alignment horizontal="center" vertical="center" wrapText="1"/>
    </xf>
    <xf numFmtId="0" fontId="76" fillId="0" borderId="1" xfId="10" applyFont="1" applyBorder="1" applyAlignment="1">
      <alignment horizontal="center" vertical="center" wrapText="1"/>
    </xf>
    <xf numFmtId="0" fontId="76" fillId="0" borderId="11" xfId="10" applyFont="1" applyBorder="1" applyAlignment="1">
      <alignment wrapText="1"/>
    </xf>
    <xf numFmtId="0" fontId="105" fillId="28" borderId="3" xfId="10" applyFont="1" applyFill="1" applyBorder="1" applyAlignment="1">
      <alignment wrapText="1"/>
    </xf>
    <xf numFmtId="0" fontId="76" fillId="28" borderId="7" xfId="10" applyFont="1" applyFill="1" applyBorder="1"/>
    <xf numFmtId="0" fontId="76" fillId="0" borderId="0" xfId="10" applyFont="1" applyBorder="1"/>
    <xf numFmtId="0" fontId="76" fillId="0" borderId="0" xfId="10" applyFont="1" applyFill="1"/>
    <xf numFmtId="0" fontId="76" fillId="0" borderId="0" xfId="10" applyFont="1" applyAlignment="1">
      <alignment wrapText="1"/>
    </xf>
    <xf numFmtId="0" fontId="76" fillId="28" borderId="3" xfId="10" applyFont="1" applyFill="1" applyBorder="1" applyAlignment="1">
      <alignment wrapText="1"/>
    </xf>
    <xf numFmtId="0" fontId="100" fillId="14" borderId="0" xfId="10" applyFont="1" applyFill="1" applyBorder="1" applyAlignment="1">
      <alignment wrapText="1"/>
    </xf>
    <xf numFmtId="0" fontId="100" fillId="14" borderId="1" xfId="10" applyFont="1" applyFill="1" applyBorder="1" applyAlignment="1">
      <alignment wrapText="1"/>
    </xf>
    <xf numFmtId="0" fontId="100" fillId="14" borderId="1" xfId="10" applyFont="1" applyFill="1" applyBorder="1" applyAlignment="1">
      <alignment vertical="center" wrapText="1"/>
    </xf>
    <xf numFmtId="0" fontId="105" fillId="28" borderId="3" xfId="10" applyFont="1" applyFill="1" applyBorder="1" applyAlignment="1">
      <alignment vertical="center" wrapText="1"/>
    </xf>
    <xf numFmtId="0" fontId="105" fillId="28" borderId="3" xfId="10" applyFont="1" applyFill="1" applyBorder="1"/>
    <xf numFmtId="0" fontId="80" fillId="14" borderId="8" xfId="10" applyFont="1" applyFill="1" applyBorder="1"/>
    <xf numFmtId="0" fontId="80" fillId="14" borderId="17" xfId="10" applyFont="1" applyFill="1" applyBorder="1" applyAlignment="1">
      <alignment horizontal="center" vertical="center"/>
    </xf>
    <xf numFmtId="0" fontId="44" fillId="14" borderId="53" xfId="10" applyFont="1" applyFill="1" applyBorder="1" applyAlignment="1">
      <alignment horizontal="center" vertical="center"/>
    </xf>
    <xf numFmtId="0" fontId="47" fillId="14" borderId="1" xfId="10" applyFont="1" applyFill="1" applyBorder="1" applyAlignment="1">
      <alignment wrapText="1"/>
    </xf>
    <xf numFmtId="0" fontId="105" fillId="14" borderId="1" xfId="10" applyFont="1" applyFill="1" applyBorder="1" applyAlignment="1">
      <alignment vertical="center" wrapText="1"/>
    </xf>
    <xf numFmtId="0" fontId="44" fillId="14" borderId="1" xfId="10" applyFont="1" applyFill="1" applyBorder="1" applyAlignment="1">
      <alignment wrapText="1"/>
    </xf>
    <xf numFmtId="0" fontId="105" fillId="14" borderId="1" xfId="10" applyFont="1" applyFill="1" applyBorder="1" applyAlignment="1">
      <alignment wrapText="1"/>
    </xf>
    <xf numFmtId="0" fontId="76" fillId="14" borderId="1" xfId="10" applyFont="1" applyFill="1" applyBorder="1" applyAlignment="1">
      <alignment wrapText="1"/>
    </xf>
    <xf numFmtId="0" fontId="76" fillId="0" borderId="0" xfId="10" applyFont="1" applyFill="1" applyBorder="1" applyAlignment="1">
      <alignment wrapText="1"/>
    </xf>
    <xf numFmtId="0" fontId="101" fillId="14" borderId="0" xfId="10" applyFont="1" applyFill="1" applyAlignment="1">
      <alignment horizontal="left" vertical="center"/>
    </xf>
    <xf numFmtId="0" fontId="80" fillId="14" borderId="0" xfId="10" applyFont="1" applyFill="1" applyAlignment="1">
      <alignment horizontal="left" vertical="center"/>
    </xf>
    <xf numFmtId="0" fontId="103" fillId="14" borderId="4" xfId="10" applyFont="1" applyFill="1" applyBorder="1" applyAlignment="1">
      <alignment wrapText="1"/>
    </xf>
    <xf numFmtId="0" fontId="76" fillId="14" borderId="11" xfId="10" applyFont="1" applyFill="1" applyBorder="1" applyAlignment="1">
      <alignment wrapText="1"/>
    </xf>
    <xf numFmtId="0" fontId="76" fillId="14" borderId="11" xfId="10" applyFont="1" applyFill="1" applyBorder="1"/>
    <xf numFmtId="0" fontId="76" fillId="14" borderId="6" xfId="10" applyFont="1" applyFill="1" applyBorder="1"/>
    <xf numFmtId="0" fontId="101" fillId="30" borderId="3" xfId="10" applyFont="1" applyFill="1" applyBorder="1" applyAlignment="1">
      <alignment wrapText="1"/>
    </xf>
    <xf numFmtId="0" fontId="100" fillId="14" borderId="15" xfId="10" applyFont="1" applyFill="1" applyBorder="1" applyAlignment="1">
      <alignment wrapText="1"/>
    </xf>
    <xf numFmtId="0" fontId="44" fillId="14" borderId="0" xfId="10" applyFont="1" applyFill="1" applyBorder="1" applyAlignment="1">
      <alignment horizontal="center" vertical="center"/>
    </xf>
    <xf numFmtId="0" fontId="76" fillId="14" borderId="0" xfId="10" applyFont="1" applyFill="1" applyBorder="1"/>
    <xf numFmtId="0" fontId="76" fillId="14" borderId="0" xfId="10" applyFont="1" applyFill="1" applyBorder="1" applyAlignment="1">
      <alignment horizontal="center" vertical="center"/>
    </xf>
    <xf numFmtId="0" fontId="76" fillId="14" borderId="2" xfId="10" applyFont="1" applyFill="1" applyBorder="1" applyAlignment="1">
      <alignment wrapText="1"/>
    </xf>
    <xf numFmtId="0" fontId="76" fillId="14" borderId="7" xfId="10" applyFont="1" applyFill="1" applyBorder="1" applyAlignment="1">
      <alignment wrapText="1"/>
    </xf>
    <xf numFmtId="0" fontId="76" fillId="14" borderId="10" xfId="10" applyFont="1" applyFill="1" applyBorder="1" applyAlignment="1">
      <alignment wrapText="1"/>
    </xf>
    <xf numFmtId="0" fontId="76" fillId="14" borderId="10" xfId="10" applyFont="1" applyFill="1" applyBorder="1"/>
    <xf numFmtId="0" fontId="44" fillId="0" borderId="0" xfId="0" applyFont="1" applyAlignment="1">
      <alignment vertical="top"/>
    </xf>
    <xf numFmtId="0" fontId="46" fillId="0" borderId="0" xfId="0" applyFont="1" applyFill="1" applyAlignment="1" applyProtection="1">
      <alignment vertical="top" wrapText="1"/>
      <protection locked="0"/>
    </xf>
    <xf numFmtId="0" fontId="45" fillId="0" borderId="0" xfId="0" applyFont="1" applyFill="1" applyAlignment="1" applyProtection="1">
      <alignment vertical="top"/>
      <protection locked="0"/>
    </xf>
    <xf numFmtId="165" fontId="46" fillId="0" borderId="0" xfId="0" applyNumberFormat="1" applyFont="1" applyFill="1" applyAlignment="1" applyProtection="1">
      <alignment horizontal="left" vertical="top" wrapText="1"/>
      <protection locked="0"/>
    </xf>
    <xf numFmtId="0" fontId="0" fillId="0" borderId="0" xfId="0" applyAlignment="1" applyProtection="1">
      <alignment horizontal="left" vertical="top" wrapText="1"/>
      <protection locked="0"/>
    </xf>
    <xf numFmtId="0" fontId="45" fillId="0" borderId="0" xfId="0" applyFont="1" applyAlignment="1" applyProtection="1">
      <alignment vertical="top"/>
      <protection locked="0"/>
    </xf>
    <xf numFmtId="165" fontId="45" fillId="0" borderId="0" xfId="0" applyNumberFormat="1" applyFont="1" applyFill="1" applyAlignment="1" applyProtection="1">
      <alignment horizontal="left" vertical="top"/>
      <protection locked="0"/>
    </xf>
    <xf numFmtId="0" fontId="45" fillId="0" borderId="0" xfId="0" applyFont="1" applyFill="1" applyAlignment="1" applyProtection="1">
      <alignment horizontal="left" vertical="top"/>
      <protection locked="0"/>
    </xf>
    <xf numFmtId="0" fontId="46" fillId="0" borderId="0" xfId="0" applyFont="1" applyFill="1" applyAlignment="1" applyProtection="1">
      <alignment horizontal="left" vertical="top"/>
      <protection locked="0"/>
    </xf>
    <xf numFmtId="0" fontId="47" fillId="0" borderId="1" xfId="5" applyFont="1" applyFill="1" applyBorder="1" applyAlignment="1" applyProtection="1">
      <alignment vertical="top" wrapText="1"/>
      <protection locked="0"/>
    </xf>
    <xf numFmtId="0" fontId="47" fillId="0" borderId="1" xfId="5" applyFont="1" applyFill="1" applyBorder="1" applyAlignment="1" applyProtection="1">
      <alignment horizontal="center" vertical="top" wrapText="1"/>
      <protection locked="0"/>
    </xf>
    <xf numFmtId="15" fontId="47" fillId="0" borderId="1" xfId="5" applyNumberFormat="1" applyFont="1" applyFill="1" applyBorder="1" applyAlignment="1" applyProtection="1">
      <alignment horizontal="center" vertical="top" wrapText="1"/>
      <protection locked="0"/>
    </xf>
    <xf numFmtId="0" fontId="47" fillId="0" borderId="25" xfId="0" applyFont="1" applyFill="1" applyBorder="1" applyAlignment="1" applyProtection="1">
      <alignment horizontal="center" wrapText="1"/>
      <protection locked="0"/>
    </xf>
    <xf numFmtId="15" fontId="44" fillId="0" borderId="1" xfId="5" applyNumberFormat="1" applyFont="1" applyFill="1" applyBorder="1" applyAlignment="1" applyProtection="1">
      <alignment horizontal="left" vertical="top" wrapText="1"/>
      <protection locked="0"/>
    </xf>
    <xf numFmtId="0" fontId="63" fillId="16" borderId="1" xfId="0" applyFont="1" applyFill="1" applyBorder="1" applyAlignment="1">
      <alignment vertical="top" wrapText="1"/>
    </xf>
    <xf numFmtId="0" fontId="110" fillId="0" borderId="1" xfId="0" applyFont="1" applyBorder="1" applyAlignment="1">
      <alignment vertical="top" wrapText="1"/>
    </xf>
    <xf numFmtId="0" fontId="9" fillId="28" borderId="3" xfId="1" applyFill="1" applyBorder="1" applyAlignment="1" applyProtection="1"/>
    <xf numFmtId="0" fontId="47" fillId="16" borderId="7" xfId="8" applyFont="1" applyFill="1" applyBorder="1" applyAlignment="1">
      <alignment horizontal="left" vertical="top" wrapText="1"/>
    </xf>
    <xf numFmtId="0" fontId="47" fillId="16" borderId="10" xfId="8" applyFont="1" applyFill="1" applyBorder="1" applyAlignment="1">
      <alignment vertical="top"/>
    </xf>
    <xf numFmtId="0" fontId="47" fillId="16" borderId="8" xfId="8" applyFont="1" applyFill="1" applyBorder="1" applyAlignment="1">
      <alignment vertical="top" wrapText="1"/>
    </xf>
    <xf numFmtId="0" fontId="44" fillId="16" borderId="10" xfId="8" applyFont="1" applyFill="1" applyBorder="1" applyAlignment="1">
      <alignment vertical="top" wrapText="1"/>
    </xf>
    <xf numFmtId="0" fontId="64" fillId="16" borderId="10" xfId="8" applyFont="1" applyFill="1" applyBorder="1" applyAlignment="1">
      <alignment vertical="top" wrapText="1"/>
    </xf>
    <xf numFmtId="0" fontId="64" fillId="16" borderId="3" xfId="8" applyFont="1" applyFill="1" applyBorder="1" applyAlignment="1">
      <alignment horizontal="left" vertical="top" wrapText="1"/>
    </xf>
    <xf numFmtId="0" fontId="64" fillId="16" borderId="9" xfId="8" applyFont="1" applyFill="1" applyBorder="1" applyAlignment="1">
      <alignment vertical="top" wrapText="1"/>
    </xf>
    <xf numFmtId="0" fontId="44" fillId="16" borderId="9" xfId="8" applyFont="1" applyFill="1" applyBorder="1" applyAlignment="1">
      <alignment vertical="top" wrapText="1"/>
    </xf>
    <xf numFmtId="0" fontId="64" fillId="16" borderId="7" xfId="8" applyFont="1" applyFill="1" applyBorder="1" applyAlignment="1">
      <alignment horizontal="left" vertical="top"/>
    </xf>
    <xf numFmtId="0" fontId="111" fillId="16" borderId="10" xfId="0" applyFont="1" applyFill="1" applyBorder="1" applyAlignment="1">
      <alignment vertical="top" wrapText="1"/>
    </xf>
    <xf numFmtId="0" fontId="111" fillId="16" borderId="8" xfId="0" applyFont="1" applyFill="1" applyBorder="1" applyAlignment="1">
      <alignment vertical="top" wrapText="1"/>
    </xf>
    <xf numFmtId="0" fontId="70" fillId="0" borderId="0" xfId="8" applyFont="1" applyFill="1" applyBorder="1" applyAlignment="1"/>
    <xf numFmtId="0" fontId="4" fillId="26" borderId="47" xfId="0" applyFont="1" applyFill="1" applyBorder="1" applyAlignment="1">
      <alignment horizontal="center"/>
    </xf>
    <xf numFmtId="0" fontId="4" fillId="0" borderId="47" xfId="0" applyFont="1" applyBorder="1" applyAlignment="1"/>
    <xf numFmtId="0" fontId="4" fillId="0" borderId="47" xfId="0" applyFont="1" applyBorder="1" applyAlignment="1">
      <alignment wrapText="1"/>
    </xf>
    <xf numFmtId="0" fontId="4" fillId="0" borderId="48" xfId="0" applyFont="1" applyFill="1" applyBorder="1" applyAlignment="1">
      <alignment wrapText="1"/>
    </xf>
    <xf numFmtId="0" fontId="4" fillId="0" borderId="48" xfId="0" applyFont="1" applyFill="1" applyBorder="1" applyAlignment="1"/>
    <xf numFmtId="0" fontId="70" fillId="16" borderId="10" xfId="8" applyFont="1" applyFill="1" applyBorder="1" applyAlignment="1">
      <alignment vertical="top"/>
    </xf>
    <xf numFmtId="0" fontId="70" fillId="16" borderId="8" xfId="8" applyFont="1" applyFill="1" applyBorder="1" applyAlignment="1">
      <alignment vertical="top" wrapText="1"/>
    </xf>
    <xf numFmtId="0" fontId="64" fillId="16" borderId="3" xfId="8" applyFont="1" applyFill="1" applyBorder="1" applyAlignment="1">
      <alignment horizontal="left" vertical="top"/>
    </xf>
    <xf numFmtId="0" fontId="70" fillId="16" borderId="9" xfId="8" applyFont="1" applyFill="1" applyBorder="1" applyAlignment="1">
      <alignment vertical="top"/>
    </xf>
    <xf numFmtId="0" fontId="70" fillId="16" borderId="6" xfId="8" applyFont="1" applyFill="1" applyBorder="1" applyAlignment="1">
      <alignment vertical="top" wrapText="1"/>
    </xf>
    <xf numFmtId="0" fontId="111" fillId="16" borderId="9" xfId="0" applyFont="1" applyFill="1" applyBorder="1" applyAlignment="1">
      <alignment vertical="top" wrapText="1"/>
    </xf>
    <xf numFmtId="0" fontId="111" fillId="16" borderId="6" xfId="0" applyFont="1" applyFill="1" applyBorder="1" applyAlignment="1">
      <alignment vertical="top" wrapText="1"/>
    </xf>
    <xf numFmtId="0" fontId="47" fillId="16" borderId="67" xfId="8" applyFont="1" applyFill="1" applyBorder="1" applyAlignment="1">
      <alignment horizontal="left" vertical="top"/>
    </xf>
    <xf numFmtId="0" fontId="47" fillId="16" borderId="68" xfId="8" applyFont="1" applyFill="1" applyBorder="1" applyAlignment="1">
      <alignment vertical="top" wrapText="1"/>
    </xf>
    <xf numFmtId="0" fontId="44" fillId="16" borderId="68" xfId="8" applyFont="1" applyFill="1" applyBorder="1" applyAlignment="1">
      <alignment vertical="top"/>
    </xf>
    <xf numFmtId="0" fontId="45" fillId="16" borderId="69" xfId="8" applyFont="1" applyFill="1" applyBorder="1" applyAlignment="1">
      <alignment vertical="top" wrapText="1"/>
    </xf>
    <xf numFmtId="0" fontId="47" fillId="16" borderId="70" xfId="8" applyFont="1" applyFill="1" applyBorder="1" applyAlignment="1">
      <alignment horizontal="left" vertical="top"/>
    </xf>
    <xf numFmtId="0" fontId="45" fillId="16" borderId="71" xfId="8" applyFont="1" applyFill="1" applyBorder="1" applyAlignment="1">
      <alignment vertical="top" wrapText="1"/>
    </xf>
    <xf numFmtId="0" fontId="47" fillId="16" borderId="72" xfId="8" applyFont="1" applyFill="1" applyBorder="1" applyAlignment="1">
      <alignment horizontal="left" vertical="top"/>
    </xf>
    <xf numFmtId="0" fontId="44" fillId="16" borderId="73" xfId="8" applyFont="1" applyFill="1" applyBorder="1" applyAlignment="1">
      <alignment vertical="top"/>
    </xf>
    <xf numFmtId="0" fontId="45" fillId="16" borderId="74" xfId="8" applyFont="1" applyFill="1" applyBorder="1" applyAlignment="1">
      <alignment vertical="top" wrapText="1"/>
    </xf>
    <xf numFmtId="0" fontId="44" fillId="16" borderId="0" xfId="8" applyFont="1" applyFill="1" applyBorder="1" applyAlignment="1">
      <alignment vertical="top" wrapText="1"/>
    </xf>
    <xf numFmtId="0" fontId="44" fillId="16" borderId="73" xfId="8" applyFont="1" applyFill="1" applyBorder="1" applyAlignment="1">
      <alignment vertical="top" wrapText="1"/>
    </xf>
    <xf numFmtId="0" fontId="112" fillId="16" borderId="10" xfId="0" applyFont="1" applyFill="1" applyBorder="1" applyAlignment="1">
      <alignment vertical="top" wrapText="1"/>
    </xf>
    <xf numFmtId="0" fontId="112" fillId="16" borderId="8" xfId="0" applyFont="1" applyFill="1" applyBorder="1" applyAlignment="1">
      <alignment vertical="top" wrapText="1"/>
    </xf>
    <xf numFmtId="0" fontId="47" fillId="0" borderId="0" xfId="8" applyFont="1" applyFill="1" applyBorder="1" applyAlignment="1"/>
    <xf numFmtId="0" fontId="44" fillId="0" borderId="0" xfId="0" applyFont="1" applyAlignment="1">
      <alignment vertical="top" wrapText="1"/>
    </xf>
    <xf numFmtId="0" fontId="47" fillId="0" borderId="0" xfId="0" applyFont="1" applyAlignment="1">
      <alignment horizontal="left" vertical="top"/>
    </xf>
    <xf numFmtId="0" fontId="47" fillId="16" borderId="7" xfId="8" quotePrefix="1" applyFont="1" applyFill="1" applyBorder="1" applyAlignment="1">
      <alignment horizontal="left" vertical="top"/>
    </xf>
    <xf numFmtId="0" fontId="47" fillId="15" borderId="7" xfId="8" applyFont="1" applyFill="1" applyBorder="1" applyAlignment="1">
      <alignment horizontal="left" vertical="top" wrapText="1"/>
    </xf>
    <xf numFmtId="0" fontId="47" fillId="15" borderId="10" xfId="8" applyFont="1" applyFill="1" applyBorder="1" applyAlignment="1">
      <alignment vertical="top" wrapText="1"/>
    </xf>
    <xf numFmtId="0" fontId="47" fillId="15" borderId="10" xfId="8" applyFont="1" applyFill="1" applyBorder="1" applyAlignment="1">
      <alignment vertical="top"/>
    </xf>
    <xf numFmtId="0" fontId="47" fillId="15" borderId="8" xfId="8" applyFont="1" applyFill="1" applyBorder="1" applyAlignment="1">
      <alignment vertical="top" wrapText="1"/>
    </xf>
    <xf numFmtId="0" fontId="101" fillId="16" borderId="9" xfId="8" applyFont="1" applyFill="1" applyBorder="1" applyAlignment="1">
      <alignment vertical="top" wrapText="1"/>
    </xf>
    <xf numFmtId="0" fontId="113" fillId="16" borderId="9" xfId="0" applyFont="1" applyFill="1" applyBorder="1" applyAlignment="1">
      <alignment vertical="top" wrapText="1"/>
    </xf>
    <xf numFmtId="0" fontId="113" fillId="16" borderId="6" xfId="0" applyFont="1" applyFill="1" applyBorder="1" applyAlignment="1">
      <alignment vertical="top" wrapText="1"/>
    </xf>
    <xf numFmtId="0" fontId="103" fillId="0" borderId="0" xfId="8" applyFont="1" applyFill="1" applyBorder="1" applyAlignment="1"/>
    <xf numFmtId="0" fontId="44" fillId="19" borderId="1" xfId="8" applyFont="1" applyFill="1" applyBorder="1"/>
    <xf numFmtId="0" fontId="44" fillId="22" borderId="8" xfId="8" applyFont="1" applyFill="1" applyBorder="1"/>
    <xf numFmtId="0" fontId="44" fillId="0" borderId="0" xfId="8" applyFont="1"/>
    <xf numFmtId="0" fontId="44" fillId="22" borderId="5" xfId="8" applyFont="1" applyFill="1" applyBorder="1"/>
    <xf numFmtId="0" fontId="38" fillId="0" borderId="32" xfId="7" applyFont="1" applyBorder="1" applyAlignment="1">
      <alignment vertical="top" wrapText="1"/>
    </xf>
    <xf numFmtId="0" fontId="116" fillId="4" borderId="1" xfId="0" applyFont="1" applyFill="1" applyBorder="1" applyAlignment="1">
      <alignment horizontal="left" vertical="top" wrapText="1"/>
    </xf>
    <xf numFmtId="0" fontId="119" fillId="23" borderId="1" xfId="0" applyFont="1" applyFill="1" applyBorder="1" applyAlignment="1">
      <alignment horizontal="left" vertical="top" wrapText="1"/>
    </xf>
    <xf numFmtId="0" fontId="47" fillId="19" borderId="3" xfId="8" applyFont="1" applyFill="1" applyBorder="1" applyAlignment="1">
      <alignment horizontal="right" vertical="top" wrapText="1"/>
    </xf>
    <xf numFmtId="0" fontId="44" fillId="0" borderId="0" xfId="8" applyFont="1" applyAlignment="1">
      <alignment horizontal="right" wrapText="1"/>
    </xf>
    <xf numFmtId="0" fontId="44" fillId="0" borderId="1" xfId="0" applyFont="1" applyBorder="1" applyAlignment="1">
      <alignment horizontal="right"/>
    </xf>
    <xf numFmtId="0" fontId="44" fillId="0" borderId="3" xfId="0" applyFont="1" applyBorder="1" applyAlignment="1">
      <alignment horizontal="right"/>
    </xf>
    <xf numFmtId="0" fontId="44" fillId="19" borderId="3" xfId="0" applyFont="1" applyFill="1" applyBorder="1" applyAlignment="1">
      <alignment horizontal="right" vertical="top" wrapText="1"/>
    </xf>
    <xf numFmtId="0" fontId="44" fillId="0" borderId="0" xfId="0" applyFont="1" applyAlignment="1">
      <alignment horizontal="right"/>
    </xf>
    <xf numFmtId="0" fontId="44" fillId="0" borderId="0" xfId="0" quotePrefix="1" applyFont="1" applyAlignment="1">
      <alignment horizontal="right"/>
    </xf>
    <xf numFmtId="0" fontId="120" fillId="4" borderId="1" xfId="0" applyFont="1" applyFill="1" applyBorder="1" applyAlignment="1">
      <alignment horizontal="left" vertical="top" wrapText="1"/>
    </xf>
    <xf numFmtId="0" fontId="121" fillId="4" borderId="1" xfId="0" applyFont="1" applyFill="1" applyBorder="1" applyAlignment="1">
      <alignment horizontal="left" vertical="top" wrapText="1"/>
    </xf>
    <xf numFmtId="0" fontId="12" fillId="0" borderId="0" xfId="0" applyFont="1" applyAlignment="1">
      <alignment vertical="center"/>
    </xf>
    <xf numFmtId="0" fontId="10" fillId="0" borderId="0" xfId="0" applyFont="1"/>
    <xf numFmtId="0" fontId="10" fillId="0" borderId="0" xfId="0" applyFont="1" applyAlignment="1">
      <alignment horizontal="left" vertical="center" wrapText="1"/>
    </xf>
    <xf numFmtId="0" fontId="10" fillId="0" borderId="0" xfId="0" applyFont="1" applyAlignment="1">
      <alignment horizontal="left" vertical="center"/>
    </xf>
    <xf numFmtId="0" fontId="12" fillId="0" borderId="0" xfId="0" applyFont="1" applyAlignment="1">
      <alignment vertical="center" wrapText="1"/>
    </xf>
    <xf numFmtId="0" fontId="10" fillId="0" borderId="0" xfId="0" applyFont="1" applyAlignment="1">
      <alignment horizontal="center" vertical="center"/>
    </xf>
    <xf numFmtId="0" fontId="46" fillId="0" borderId="0" xfId="0" applyFont="1" applyFill="1" applyAlignment="1" applyProtection="1">
      <alignment vertical="top"/>
      <protection locked="0"/>
    </xf>
    <xf numFmtId="0" fontId="44" fillId="0" borderId="0" xfId="0" applyFont="1" applyFill="1" applyAlignment="1" applyProtection="1">
      <alignment vertical="top"/>
      <protection locked="0"/>
    </xf>
    <xf numFmtId="0" fontId="44" fillId="0" borderId="0" xfId="0" applyFont="1" applyAlignment="1">
      <alignment vertical="top"/>
    </xf>
    <xf numFmtId="0" fontId="47" fillId="0" borderId="0" xfId="0" applyFont="1" applyFill="1" applyAlignment="1" applyProtection="1">
      <alignment horizontal="right" vertical="top"/>
      <protection locked="0"/>
    </xf>
    <xf numFmtId="0" fontId="44" fillId="0" borderId="0" xfId="0" applyFont="1" applyFill="1" applyAlignment="1">
      <alignment vertical="top"/>
    </xf>
    <xf numFmtId="0" fontId="47" fillId="13" borderId="3" xfId="0" applyFont="1" applyFill="1" applyBorder="1" applyAlignment="1">
      <alignment vertical="top" wrapText="1"/>
    </xf>
    <xf numFmtId="0" fontId="47" fillId="13" borderId="6" xfId="0" applyFont="1" applyFill="1" applyBorder="1" applyAlignment="1">
      <alignment horizontal="left" vertical="top" wrapText="1"/>
    </xf>
    <xf numFmtId="0" fontId="44" fillId="0" borderId="0" xfId="0" applyFont="1" applyAlignment="1">
      <alignment vertical="top" wrapText="1"/>
    </xf>
    <xf numFmtId="0" fontId="44" fillId="0" borderId="0" xfId="0" applyFont="1" applyFill="1" applyAlignment="1">
      <alignment vertical="top" wrapText="1"/>
    </xf>
    <xf numFmtId="0" fontId="47" fillId="0" borderId="0" xfId="0" applyFont="1" applyFill="1" applyAlignment="1">
      <alignment vertical="top" wrapText="1"/>
    </xf>
    <xf numFmtId="0" fontId="48" fillId="0" borderId="0" xfId="0" applyFont="1" applyFill="1" applyAlignment="1">
      <alignment vertical="top" wrapText="1"/>
    </xf>
    <xf numFmtId="0" fontId="76" fillId="0" borderId="6" xfId="10" applyFont="1" applyBorder="1" applyAlignment="1">
      <alignment horizontal="left"/>
    </xf>
    <xf numFmtId="0" fontId="76" fillId="0" borderId="1" xfId="10" applyFont="1" applyBorder="1" applyAlignment="1">
      <alignment wrapText="1"/>
    </xf>
    <xf numFmtId="0" fontId="76" fillId="0" borderId="6" xfId="10" applyFont="1" applyBorder="1" applyAlignment="1">
      <alignment wrapText="1"/>
    </xf>
    <xf numFmtId="0" fontId="44" fillId="0" borderId="0" xfId="0" applyFont="1" applyAlignment="1">
      <alignment horizontal="center" wrapText="1"/>
    </xf>
    <xf numFmtId="0" fontId="45" fillId="0" borderId="0" xfId="0" applyFont="1" applyAlignment="1"/>
    <xf numFmtId="0" fontId="74" fillId="0" borderId="0" xfId="1" applyFont="1" applyAlignment="1" applyProtection="1"/>
    <xf numFmtId="0" fontId="47" fillId="16" borderId="7" xfId="8" applyFont="1" applyFill="1" applyBorder="1" applyAlignment="1">
      <alignment horizontal="left" vertical="top"/>
    </xf>
    <xf numFmtId="0" fontId="44" fillId="0" borderId="0" xfId="0" applyFont="1" applyAlignment="1">
      <alignment horizontal="center" vertical="top" wrapText="1"/>
    </xf>
    <xf numFmtId="0" fontId="81" fillId="0" borderId="0" xfId="0" applyFont="1" applyAlignment="1" applyProtection="1">
      <alignment horizontal="center" vertical="top"/>
      <protection locked="0"/>
    </xf>
    <xf numFmtId="0" fontId="44" fillId="0" borderId="0" xfId="7" applyFont="1" applyBorder="1" applyAlignment="1">
      <alignment horizontal="left" vertical="top"/>
    </xf>
    <xf numFmtId="0" fontId="61" fillId="0" borderId="0" xfId="7" applyFont="1" applyAlignment="1">
      <alignment horizontal="center" vertical="top"/>
    </xf>
    <xf numFmtId="0" fontId="44" fillId="0" borderId="22" xfId="0" applyFont="1" applyBorder="1" applyAlignment="1">
      <alignment vertical="top" wrapText="1"/>
    </xf>
    <xf numFmtId="0" fontId="44" fillId="0" borderId="19" xfId="0" applyFont="1" applyBorder="1" applyAlignment="1">
      <alignment vertical="top" wrapText="1"/>
    </xf>
    <xf numFmtId="0" fontId="47" fillId="0" borderId="23" xfId="0" applyFont="1" applyBorder="1" applyAlignment="1">
      <alignment vertical="top" wrapText="1"/>
    </xf>
    <xf numFmtId="0" fontId="47" fillId="0" borderId="0" xfId="0" applyFont="1" applyAlignment="1">
      <alignment horizontal="left" vertical="top"/>
    </xf>
    <xf numFmtId="0" fontId="44" fillId="11" borderId="0" xfId="0" applyFont="1" applyFill="1" applyAlignment="1">
      <alignment vertical="top"/>
    </xf>
    <xf numFmtId="0" fontId="47" fillId="11" borderId="0" xfId="0" applyFont="1" applyFill="1" applyAlignment="1">
      <alignment vertical="top" wrapText="1"/>
    </xf>
    <xf numFmtId="0" fontId="85" fillId="13" borderId="1" xfId="0" applyFont="1" applyFill="1" applyBorder="1" applyAlignment="1">
      <alignment horizontal="center" vertical="top" wrapText="1"/>
    </xf>
    <xf numFmtId="0" fontId="64" fillId="13" borderId="1" xfId="0" applyFont="1" applyFill="1" applyBorder="1" applyAlignment="1">
      <alignment horizontal="left" vertical="center" wrapText="1"/>
    </xf>
    <xf numFmtId="0" fontId="64" fillId="13" borderId="9" xfId="0" applyFont="1" applyFill="1" applyBorder="1" applyAlignment="1">
      <alignment horizontal="left" vertical="center" wrapText="1"/>
    </xf>
    <xf numFmtId="0" fontId="47" fillId="13" borderId="1" xfId="0" applyFont="1" applyFill="1" applyBorder="1" applyAlignment="1">
      <alignment vertical="top" wrapText="1"/>
    </xf>
    <xf numFmtId="0" fontId="101" fillId="16" borderId="3" xfId="8" applyFont="1" applyFill="1" applyBorder="1" applyAlignment="1">
      <alignment horizontal="left" vertical="top" wrapText="1"/>
    </xf>
    <xf numFmtId="0" fontId="44" fillId="31" borderId="12" xfId="8" applyFont="1" applyFill="1" applyBorder="1" applyAlignment="1">
      <alignment vertical="top"/>
    </xf>
    <xf numFmtId="0" fontId="45" fillId="31" borderId="12" xfId="8" applyFont="1" applyFill="1" applyBorder="1" applyAlignment="1">
      <alignment vertical="top" wrapText="1"/>
    </xf>
    <xf numFmtId="0" fontId="44" fillId="31" borderId="1" xfId="8" applyFont="1" applyFill="1" applyBorder="1" applyAlignment="1">
      <alignment vertical="top"/>
    </xf>
    <xf numFmtId="0" fontId="45" fillId="31" borderId="1" xfId="8" applyFont="1" applyFill="1" applyBorder="1" applyAlignment="1">
      <alignment vertical="top" wrapText="1"/>
    </xf>
    <xf numFmtId="0" fontId="101" fillId="16" borderId="10" xfId="8" applyFont="1" applyFill="1" applyBorder="1" applyAlignment="1">
      <alignment vertical="top" wrapText="1"/>
    </xf>
    <xf numFmtId="0" fontId="47" fillId="15" borderId="3" xfId="8" applyFont="1" applyFill="1" applyBorder="1" applyAlignment="1">
      <alignment horizontal="left" vertical="top"/>
    </xf>
    <xf numFmtId="0" fontId="64" fillId="15" borderId="9" xfId="8" applyFont="1" applyFill="1" applyBorder="1" applyAlignment="1">
      <alignment vertical="top" wrapText="1"/>
    </xf>
    <xf numFmtId="0" fontId="44" fillId="15" borderId="9" xfId="8" applyFont="1" applyFill="1" applyBorder="1" applyAlignment="1">
      <alignment vertical="top"/>
    </xf>
    <xf numFmtId="0" fontId="45" fillId="15" borderId="6" xfId="8" applyFont="1" applyFill="1" applyBorder="1" applyAlignment="1">
      <alignment vertical="top" wrapText="1"/>
    </xf>
    <xf numFmtId="0" fontId="12" fillId="0" borderId="3" xfId="0" applyFont="1" applyBorder="1" applyAlignment="1">
      <alignment vertical="center"/>
    </xf>
    <xf numFmtId="0" fontId="12" fillId="0" borderId="9" xfId="0" applyFont="1" applyBorder="1" applyAlignment="1">
      <alignment vertical="center" wrapText="1"/>
    </xf>
    <xf numFmtId="0" fontId="122" fillId="0" borderId="6" xfId="0" applyFont="1" applyBorder="1" applyAlignment="1">
      <alignment vertical="center" wrapText="1"/>
    </xf>
    <xf numFmtId="0" fontId="47" fillId="13" borderId="3" xfId="0" applyFont="1" applyFill="1" applyBorder="1" applyAlignment="1">
      <alignment vertical="top" wrapText="1"/>
    </xf>
    <xf numFmtId="0" fontId="44" fillId="0" borderId="0" xfId="0" applyFont="1" applyAlignment="1">
      <alignment vertical="top" wrapText="1"/>
    </xf>
    <xf numFmtId="0" fontId="44" fillId="11" borderId="0" xfId="0" applyFont="1" applyFill="1" applyAlignment="1">
      <alignment horizontal="left" vertical="top" wrapText="1"/>
    </xf>
    <xf numFmtId="0" fontId="64" fillId="13" borderId="1" xfId="0" applyFont="1" applyFill="1" applyBorder="1" applyAlignment="1">
      <alignment horizontal="left" vertical="center" wrapText="1"/>
    </xf>
    <xf numFmtId="0" fontId="47" fillId="13" borderId="1" xfId="0" applyFont="1" applyFill="1" applyBorder="1" applyAlignment="1">
      <alignment vertical="top" wrapText="1"/>
    </xf>
    <xf numFmtId="164" fontId="47" fillId="13" borderId="9" xfId="0" applyNumberFormat="1" applyFont="1" applyFill="1" applyBorder="1" applyAlignment="1">
      <alignment vertical="top" wrapText="1"/>
    </xf>
    <xf numFmtId="164" fontId="47" fillId="13" borderId="6" xfId="0" applyNumberFormat="1" applyFont="1" applyFill="1" applyBorder="1" applyAlignment="1">
      <alignment vertical="top" wrapText="1"/>
    </xf>
    <xf numFmtId="0" fontId="9" fillId="0" borderId="0" xfId="1" applyAlignment="1" applyProtection="1">
      <alignment horizontal="left" vertical="top" wrapText="1"/>
    </xf>
    <xf numFmtId="0" fontId="123" fillId="0" borderId="0" xfId="1" applyFont="1" applyAlignment="1" applyProtection="1">
      <alignment horizontal="left" vertical="top" wrapText="1"/>
    </xf>
    <xf numFmtId="2" fontId="76" fillId="0" borderId="0" xfId="0" applyNumberFormat="1" applyFont="1" applyAlignment="1">
      <alignment vertical="top" wrapText="1"/>
    </xf>
    <xf numFmtId="0" fontId="76" fillId="19" borderId="0" xfId="0" applyFont="1" applyFill="1" applyAlignment="1">
      <alignment vertical="top" wrapText="1"/>
    </xf>
    <xf numFmtId="0" fontId="76" fillId="0" borderId="1" xfId="0" applyFont="1" applyBorder="1" applyAlignment="1">
      <alignment horizontal="center" vertical="top" wrapText="1"/>
    </xf>
    <xf numFmtId="0" fontId="64" fillId="0" borderId="0" xfId="0" applyFont="1" applyAlignment="1">
      <alignment vertical="center" wrapText="1"/>
    </xf>
    <xf numFmtId="0" fontId="10" fillId="0" borderId="1" xfId="0" applyFont="1" applyBorder="1" applyAlignment="1">
      <alignment vertical="top" wrapText="1"/>
    </xf>
    <xf numFmtId="0" fontId="44" fillId="0" borderId="12" xfId="0" applyFont="1" applyBorder="1" applyAlignment="1">
      <alignment vertical="top" wrapText="1"/>
    </xf>
    <xf numFmtId="0" fontId="44" fillId="33" borderId="1" xfId="0" applyFont="1" applyFill="1" applyBorder="1" applyAlignment="1">
      <alignment vertical="top" wrapText="1"/>
    </xf>
    <xf numFmtId="166" fontId="44" fillId="33" borderId="1" xfId="0" applyNumberFormat="1" applyFont="1" applyFill="1" applyBorder="1" applyAlignment="1">
      <alignment vertical="top" wrapText="1"/>
    </xf>
    <xf numFmtId="0" fontId="44" fillId="34" borderId="1" xfId="0" applyFont="1" applyFill="1" applyBorder="1" applyAlignment="1">
      <alignment vertical="top" wrapText="1"/>
    </xf>
    <xf numFmtId="14" fontId="44" fillId="33" borderId="1" xfId="0" applyNumberFormat="1" applyFont="1" applyFill="1" applyBorder="1" applyAlignment="1">
      <alignment vertical="top" wrapText="1"/>
    </xf>
    <xf numFmtId="0" fontId="44" fillId="32" borderId="1" xfId="0" applyFont="1" applyFill="1" applyBorder="1" applyAlignment="1">
      <alignment vertical="top" wrapText="1"/>
    </xf>
    <xf numFmtId="15" fontId="44" fillId="32" borderId="1" xfId="0" applyNumberFormat="1" applyFont="1" applyFill="1" applyBorder="1" applyAlignment="1">
      <alignment vertical="top" wrapText="1"/>
    </xf>
    <xf numFmtId="15" fontId="44" fillId="0" borderId="1" xfId="0" applyNumberFormat="1" applyFont="1" applyBorder="1" applyAlignment="1">
      <alignment vertical="top" wrapText="1"/>
    </xf>
    <xf numFmtId="0" fontId="44" fillId="0" borderId="1" xfId="12" applyFont="1" applyBorder="1" applyAlignment="1">
      <alignment wrapText="1"/>
    </xf>
    <xf numFmtId="0" fontId="44" fillId="34" borderId="1" xfId="12" applyFont="1" applyFill="1" applyBorder="1" applyAlignment="1">
      <alignment wrapText="1"/>
    </xf>
    <xf numFmtId="0" fontId="44" fillId="0" borderId="14" xfId="0" applyFont="1" applyBorder="1" applyAlignment="1">
      <alignment vertical="top" wrapText="1"/>
    </xf>
    <xf numFmtId="0" fontId="44" fillId="18" borderId="0" xfId="0" applyFont="1" applyFill="1" applyAlignment="1">
      <alignment vertical="top" wrapText="1"/>
    </xf>
    <xf numFmtId="0" fontId="44" fillId="18" borderId="14" xfId="0" applyFont="1" applyFill="1" applyBorder="1" applyAlignment="1">
      <alignment vertical="top" wrapText="1"/>
    </xf>
    <xf numFmtId="0" fontId="44" fillId="18" borderId="1" xfId="0" applyFont="1" applyFill="1" applyBorder="1" applyAlignment="1">
      <alignment vertical="top" wrapText="1"/>
    </xf>
    <xf numFmtId="0" fontId="47" fillId="0" borderId="0" xfId="12" applyFont="1" applyAlignment="1">
      <alignment horizontal="left" vertical="center"/>
    </xf>
    <xf numFmtId="0" fontId="52" fillId="0" borderId="0" xfId="12" applyFont="1" applyAlignment="1">
      <alignment horizontal="left" vertical="top"/>
    </xf>
    <xf numFmtId="0" fontId="64" fillId="0" borderId="0" xfId="12" applyFont="1" applyAlignment="1">
      <alignment vertical="center" wrapText="1"/>
    </xf>
    <xf numFmtId="0" fontId="64" fillId="0" borderId="0" xfId="12" applyFont="1" applyAlignment="1">
      <alignment horizontal="left" vertical="top"/>
    </xf>
    <xf numFmtId="0" fontId="44" fillId="0" borderId="0" xfId="12" applyFont="1" applyAlignment="1">
      <alignment horizontal="left" vertical="top"/>
    </xf>
    <xf numFmtId="0" fontId="44" fillId="0" borderId="0" xfId="12" applyFont="1" applyAlignment="1">
      <alignment horizontal="left" vertical="top" wrapText="1"/>
    </xf>
    <xf numFmtId="0" fontId="47" fillId="0" borderId="0" xfId="12" applyFont="1" applyAlignment="1">
      <alignment horizontal="left" vertical="top"/>
    </xf>
    <xf numFmtId="0" fontId="44" fillId="19" borderId="0" xfId="12" applyFont="1" applyFill="1" applyAlignment="1">
      <alignment horizontal="left" vertical="top"/>
    </xf>
    <xf numFmtId="0" fontId="45" fillId="0" borderId="0" xfId="12" applyFont="1" applyAlignment="1">
      <alignment horizontal="left" vertical="top" wrapText="1"/>
    </xf>
    <xf numFmtId="0" fontId="64" fillId="0" borderId="0" xfId="12" applyFont="1" applyAlignment="1">
      <alignment horizontal="left" vertical="top" wrapText="1"/>
    </xf>
    <xf numFmtId="0" fontId="61" fillId="0" borderId="0" xfId="12" applyFont="1" applyAlignment="1">
      <alignment horizontal="left" vertical="top" wrapText="1"/>
    </xf>
    <xf numFmtId="0" fontId="45" fillId="0" borderId="0" xfId="12" applyFont="1" applyAlignment="1">
      <alignment horizontal="left" vertical="top"/>
    </xf>
    <xf numFmtId="0" fontId="45" fillId="19" borderId="0" xfId="12" applyFont="1" applyFill="1" applyAlignment="1">
      <alignment horizontal="left" vertical="top"/>
    </xf>
    <xf numFmtId="0" fontId="52" fillId="35" borderId="75" xfId="13" applyFont="1" applyFill="1" applyBorder="1" applyAlignment="1">
      <alignment horizontal="left" vertical="top" wrapText="1"/>
    </xf>
    <xf numFmtId="0" fontId="52" fillId="0" borderId="0" xfId="13" applyFont="1" applyAlignment="1">
      <alignment horizontal="left" vertical="top" wrapText="1"/>
    </xf>
    <xf numFmtId="0" fontId="52" fillId="0" borderId="76" xfId="13" applyFont="1" applyBorder="1" applyAlignment="1">
      <alignment horizontal="left" vertical="top" wrapText="1"/>
    </xf>
    <xf numFmtId="0" fontId="52" fillId="35" borderId="76" xfId="13" applyFont="1" applyFill="1" applyBorder="1" applyAlignment="1">
      <alignment horizontal="left" vertical="top" wrapText="1"/>
    </xf>
    <xf numFmtId="17" fontId="52" fillId="0" borderId="76" xfId="13" applyNumberFormat="1" applyFont="1" applyBorder="1" applyAlignment="1">
      <alignment horizontal="left" vertical="top" wrapText="1"/>
    </xf>
    <xf numFmtId="17" fontId="52" fillId="0" borderId="0" xfId="13" applyNumberFormat="1" applyFont="1" applyAlignment="1">
      <alignment horizontal="left" vertical="top" wrapText="1"/>
    </xf>
    <xf numFmtId="0" fontId="52" fillId="0" borderId="77" xfId="13" applyFont="1" applyBorder="1" applyAlignment="1">
      <alignment horizontal="left" vertical="top" wrapText="1"/>
    </xf>
    <xf numFmtId="0" fontId="52" fillId="0" borderId="0" xfId="12" applyFont="1" applyAlignment="1">
      <alignment horizontal="left" vertical="top" wrapText="1"/>
    </xf>
    <xf numFmtId="0" fontId="128" fillId="0" borderId="0" xfId="12" applyFont="1" applyAlignment="1">
      <alignment horizontal="left" vertical="top" wrapText="1"/>
    </xf>
    <xf numFmtId="0" fontId="52" fillId="35" borderId="78" xfId="12" applyFont="1" applyFill="1" applyBorder="1" applyAlignment="1">
      <alignment horizontal="left" vertical="top" wrapText="1"/>
    </xf>
    <xf numFmtId="0" fontId="52" fillId="35" borderId="36" xfId="12" applyFont="1" applyFill="1" applyBorder="1" applyAlignment="1">
      <alignment horizontal="left" vertical="top" wrapText="1"/>
    </xf>
    <xf numFmtId="0" fontId="52" fillId="35" borderId="37" xfId="12" applyFont="1" applyFill="1" applyBorder="1" applyAlignment="1">
      <alignment horizontal="left" vertical="top" wrapText="1"/>
    </xf>
    <xf numFmtId="0" fontId="52" fillId="0" borderId="60" xfId="12" applyFont="1" applyBorder="1" applyAlignment="1">
      <alignment horizontal="left" vertical="top" wrapText="1"/>
    </xf>
    <xf numFmtId="0" fontId="64" fillId="0" borderId="1" xfId="12" applyFont="1" applyBorder="1" applyAlignment="1">
      <alignment horizontal="left" vertical="top" wrapText="1"/>
    </xf>
    <xf numFmtId="0" fontId="128" fillId="0" borderId="25" xfId="12" applyFont="1" applyBorder="1" applyAlignment="1">
      <alignment horizontal="left" vertical="top" wrapText="1"/>
    </xf>
    <xf numFmtId="0" fontId="52" fillId="0" borderId="79" xfId="12" applyFont="1" applyBorder="1" applyAlignment="1">
      <alignment horizontal="left" vertical="top" wrapText="1"/>
    </xf>
    <xf numFmtId="0" fontId="64" fillId="0" borderId="34" xfId="12" applyFont="1" applyBorder="1" applyAlignment="1">
      <alignment horizontal="left" vertical="top" wrapText="1"/>
    </xf>
    <xf numFmtId="0" fontId="128" fillId="0" borderId="35" xfId="12" applyFont="1" applyBorder="1" applyAlignment="1">
      <alignment horizontal="left" vertical="top" wrapText="1"/>
    </xf>
    <xf numFmtId="0" fontId="52" fillId="0" borderId="8" xfId="12" applyFont="1" applyBorder="1" applyAlignment="1">
      <alignment horizontal="left" vertical="top" wrapText="1"/>
    </xf>
    <xf numFmtId="0" fontId="64" fillId="0" borderId="12" xfId="12" applyFont="1" applyBorder="1" applyAlignment="1">
      <alignment horizontal="left" vertical="top" wrapText="1"/>
    </xf>
    <xf numFmtId="0" fontId="128" fillId="0" borderId="7" xfId="12" applyFont="1" applyBorder="1" applyAlignment="1">
      <alignment horizontal="left" vertical="top" wrapText="1"/>
    </xf>
    <xf numFmtId="0" fontId="52" fillId="35" borderId="1" xfId="12" applyFont="1" applyFill="1" applyBorder="1" applyAlignment="1">
      <alignment horizontal="left" vertical="top" wrapText="1"/>
    </xf>
    <xf numFmtId="0" fontId="52" fillId="35" borderId="1" xfId="12" applyFont="1" applyFill="1" applyBorder="1" applyAlignment="1">
      <alignment horizontal="left" vertical="top"/>
    </xf>
    <xf numFmtId="0" fontId="45" fillId="35" borderId="0" xfId="12" applyFont="1" applyFill="1" applyAlignment="1">
      <alignment horizontal="left" vertical="top"/>
    </xf>
    <xf numFmtId="49" fontId="47" fillId="0" borderId="0" xfId="12" applyNumberFormat="1" applyFont="1" applyAlignment="1">
      <alignment vertical="top"/>
    </xf>
    <xf numFmtId="0" fontId="47" fillId="0" borderId="0" xfId="12" applyFont="1" applyAlignment="1">
      <alignment vertical="top"/>
    </xf>
    <xf numFmtId="0" fontId="44" fillId="0" borderId="0" xfId="12" applyFont="1" applyAlignment="1">
      <alignment vertical="top" wrapText="1"/>
    </xf>
    <xf numFmtId="0" fontId="52" fillId="36" borderId="1" xfId="12" applyFont="1" applyFill="1" applyBorder="1" applyAlignment="1">
      <alignment horizontal="left" vertical="top"/>
    </xf>
    <xf numFmtId="0" fontId="52" fillId="36" borderId="1" xfId="12" applyFont="1" applyFill="1" applyBorder="1" applyAlignment="1">
      <alignment horizontal="left" vertical="top" wrapText="1"/>
    </xf>
    <xf numFmtId="0" fontId="64" fillId="36" borderId="1" xfId="12" applyFont="1" applyFill="1" applyBorder="1" applyAlignment="1">
      <alignment horizontal="left" vertical="top" wrapText="1"/>
    </xf>
    <xf numFmtId="0" fontId="128" fillId="36" borderId="1" xfId="12" applyFont="1" applyFill="1" applyBorder="1" applyAlignment="1">
      <alignment horizontal="left" vertical="top" wrapText="1"/>
    </xf>
    <xf numFmtId="49" fontId="47" fillId="13" borderId="1" xfId="12" applyNumberFormat="1" applyFont="1" applyFill="1" applyBorder="1" applyAlignment="1">
      <alignment vertical="top"/>
    </xf>
    <xf numFmtId="0" fontId="47" fillId="13" borderId="1" xfId="12" applyFont="1" applyFill="1" applyBorder="1" applyAlignment="1">
      <alignment vertical="top"/>
    </xf>
    <xf numFmtId="0" fontId="47" fillId="13" borderId="1" xfId="12" applyFont="1" applyFill="1" applyBorder="1" applyAlignment="1">
      <alignment vertical="top" wrapText="1"/>
    </xf>
    <xf numFmtId="0" fontId="47" fillId="13" borderId="3" xfId="12" applyFont="1" applyFill="1" applyBorder="1" applyAlignment="1">
      <alignment vertical="top" wrapText="1"/>
    </xf>
    <xf numFmtId="0" fontId="45" fillId="36" borderId="1" xfId="12" applyFont="1" applyFill="1" applyBorder="1" applyAlignment="1">
      <alignment horizontal="left" vertical="top" wrapText="1"/>
    </xf>
    <xf numFmtId="49" fontId="61" fillId="15" borderId="1" xfId="12" applyNumberFormat="1" applyFont="1" applyFill="1" applyBorder="1" applyAlignment="1">
      <alignment vertical="top" wrapText="1"/>
    </xf>
    <xf numFmtId="0" fontId="47" fillId="15" borderId="1" xfId="12" applyFont="1" applyFill="1" applyBorder="1" applyAlignment="1">
      <alignment vertical="top"/>
    </xf>
    <xf numFmtId="0" fontId="47" fillId="15" borderId="1" xfId="12" applyFont="1" applyFill="1" applyBorder="1" applyAlignment="1">
      <alignment vertical="top" wrapText="1"/>
    </xf>
    <xf numFmtId="0" fontId="44" fillId="15" borderId="1" xfId="12" applyFont="1" applyFill="1" applyBorder="1" applyAlignment="1">
      <alignment vertical="top" wrapText="1"/>
    </xf>
    <xf numFmtId="49" fontId="61" fillId="19" borderId="1" xfId="12" applyNumberFormat="1" applyFont="1" applyFill="1" applyBorder="1" applyAlignment="1">
      <alignment vertical="top" wrapText="1"/>
    </xf>
    <xf numFmtId="0" fontId="47" fillId="0" borderId="1" xfId="12" applyFont="1" applyBorder="1" applyAlignment="1">
      <alignment vertical="top"/>
    </xf>
    <xf numFmtId="0" fontId="44" fillId="0" borderId="1" xfId="12" applyFont="1" applyBorder="1" applyAlignment="1">
      <alignment vertical="top" wrapText="1"/>
    </xf>
    <xf numFmtId="0" fontId="61" fillId="0" borderId="1" xfId="12" applyFont="1" applyBorder="1" applyAlignment="1">
      <alignment horizontal="left" vertical="top" wrapText="1"/>
    </xf>
    <xf numFmtId="0" fontId="53" fillId="36" borderId="3" xfId="12" applyFont="1" applyFill="1" applyBorder="1" applyAlignment="1">
      <alignment horizontal="left" vertical="top" wrapText="1"/>
    </xf>
    <xf numFmtId="49" fontId="61" fillId="0" borderId="1" xfId="12" applyNumberFormat="1" applyFont="1" applyBorder="1" applyAlignment="1">
      <alignment vertical="top" wrapText="1"/>
    </xf>
    <xf numFmtId="0" fontId="52" fillId="0" borderId="1" xfId="12" applyFont="1" applyBorder="1" applyAlignment="1">
      <alignment horizontal="left" vertical="top"/>
    </xf>
    <xf numFmtId="0" fontId="45" fillId="0" borderId="3" xfId="12" applyFont="1" applyBorder="1" applyAlignment="1">
      <alignment horizontal="left" vertical="top" wrapText="1"/>
    </xf>
    <xf numFmtId="0" fontId="52" fillId="0" borderId="1" xfId="12" applyFont="1" applyBorder="1" applyAlignment="1">
      <alignment horizontal="left" vertical="top" wrapText="1"/>
    </xf>
    <xf numFmtId="49" fontId="61" fillId="0" borderId="0" xfId="12" applyNumberFormat="1" applyFont="1" applyAlignment="1">
      <alignment vertical="top" wrapText="1"/>
    </xf>
    <xf numFmtId="0" fontId="47" fillId="0" borderId="0" xfId="12" applyFont="1" applyAlignment="1">
      <alignment vertical="top" wrapText="1"/>
    </xf>
    <xf numFmtId="0" fontId="64" fillId="35" borderId="1" xfId="12" applyFont="1" applyFill="1" applyBorder="1" applyAlignment="1">
      <alignment horizontal="left" vertical="top" wrapText="1"/>
    </xf>
    <xf numFmtId="0" fontId="128" fillId="35" borderId="1" xfId="12" applyFont="1" applyFill="1" applyBorder="1" applyAlignment="1">
      <alignment horizontal="left" vertical="top" wrapText="1"/>
    </xf>
    <xf numFmtId="0" fontId="61" fillId="35" borderId="1" xfId="12" applyFont="1" applyFill="1" applyBorder="1" applyAlignment="1">
      <alignment horizontal="left" vertical="top" wrapText="1"/>
    </xf>
    <xf numFmtId="0" fontId="45" fillId="0" borderId="9" xfId="12" applyFont="1" applyBorder="1" applyAlignment="1">
      <alignment horizontal="left" vertical="top"/>
    </xf>
    <xf numFmtId="0" fontId="45" fillId="0" borderId="9" xfId="12" applyFont="1" applyBorder="1" applyAlignment="1">
      <alignment horizontal="left" vertical="top" wrapText="1"/>
    </xf>
    <xf numFmtId="0" fontId="64" fillId="0" borderId="9" xfId="12" applyFont="1" applyBorder="1" applyAlignment="1">
      <alignment horizontal="left" vertical="top"/>
    </xf>
    <xf numFmtId="0" fontId="52" fillId="0" borderId="3" xfId="12" applyFont="1" applyBorder="1" applyAlignment="1">
      <alignment horizontal="left" vertical="top" wrapText="1"/>
    </xf>
    <xf numFmtId="0" fontId="64" fillId="0" borderId="3" xfId="12" applyFont="1" applyBorder="1" applyAlignment="1">
      <alignment horizontal="left" vertical="top" wrapText="1"/>
    </xf>
    <xf numFmtId="0" fontId="64" fillId="35" borderId="3" xfId="12" applyFont="1" applyFill="1" applyBorder="1" applyAlignment="1">
      <alignment horizontal="left" vertical="top" wrapText="1"/>
    </xf>
    <xf numFmtId="0" fontId="128" fillId="0" borderId="1" xfId="12" applyFont="1" applyBorder="1" applyAlignment="1">
      <alignment horizontal="left" vertical="top" wrapText="1"/>
    </xf>
    <xf numFmtId="0" fontId="47" fillId="19" borderId="0" xfId="12" applyFont="1" applyFill="1" applyAlignment="1">
      <alignment horizontal="left" vertical="top"/>
    </xf>
    <xf numFmtId="0" fontId="61" fillId="0" borderId="1" xfId="12" applyFont="1" applyBorder="1" applyAlignment="1">
      <alignment horizontal="left" vertical="top"/>
    </xf>
    <xf numFmtId="0" fontId="45" fillId="0" borderId="1" xfId="12" applyFont="1" applyBorder="1" applyAlignment="1">
      <alignment horizontal="left" vertical="top"/>
    </xf>
    <xf numFmtId="0" fontId="64" fillId="0" borderId="7" xfId="12" applyFont="1" applyBorder="1" applyAlignment="1">
      <alignment horizontal="left" vertical="top" wrapText="1"/>
    </xf>
    <xf numFmtId="0" fontId="45" fillId="19" borderId="0" xfId="12" applyFont="1" applyFill="1" applyAlignment="1">
      <alignment horizontal="left" vertical="top" wrapText="1"/>
    </xf>
    <xf numFmtId="0" fontId="70" fillId="19" borderId="0" xfId="12" applyFont="1" applyFill="1" applyAlignment="1">
      <alignment horizontal="left" vertical="top" wrapText="1"/>
    </xf>
    <xf numFmtId="0" fontId="61" fillId="19" borderId="0" xfId="12" applyFont="1" applyFill="1" applyAlignment="1">
      <alignment horizontal="left" vertical="top" wrapText="1"/>
    </xf>
    <xf numFmtId="2" fontId="52" fillId="35" borderId="1" xfId="12" applyNumberFormat="1" applyFont="1" applyFill="1" applyBorder="1" applyAlignment="1">
      <alignment horizontal="left" vertical="top"/>
    </xf>
    <xf numFmtId="0" fontId="52" fillId="0" borderId="9" xfId="12" applyFont="1" applyBorder="1" applyAlignment="1">
      <alignment horizontal="left" vertical="top"/>
    </xf>
    <xf numFmtId="0" fontId="61" fillId="19" borderId="1" xfId="12" applyFont="1" applyFill="1" applyBorder="1" applyAlignment="1">
      <alignment horizontal="left" vertical="top" wrapText="1"/>
    </xf>
    <xf numFmtId="0" fontId="52" fillId="35" borderId="3" xfId="12" applyFont="1" applyFill="1" applyBorder="1" applyAlignment="1">
      <alignment horizontal="left" vertical="top" wrapText="1"/>
    </xf>
    <xf numFmtId="0" fontId="128" fillId="19" borderId="1" xfId="12" applyFont="1" applyFill="1" applyBorder="1" applyAlignment="1">
      <alignment horizontal="left" vertical="top" wrapText="1"/>
    </xf>
    <xf numFmtId="0" fontId="45" fillId="0" borderId="1" xfId="12" applyFont="1" applyBorder="1" applyAlignment="1">
      <alignment horizontal="left" vertical="top" wrapText="1"/>
    </xf>
    <xf numFmtId="0" fontId="61" fillId="0" borderId="0" xfId="12" applyFont="1" applyAlignment="1">
      <alignment horizontal="left" vertical="top"/>
    </xf>
    <xf numFmtId="0" fontId="61" fillId="19" borderId="0" xfId="12" applyFont="1" applyFill="1" applyAlignment="1">
      <alignment horizontal="left" vertical="top"/>
    </xf>
    <xf numFmtId="0" fontId="52" fillId="12" borderId="3" xfId="14" applyFont="1" applyFill="1" applyBorder="1" applyAlignment="1">
      <alignment horizontal="left" vertical="center"/>
    </xf>
    <xf numFmtId="0" fontId="64" fillId="12" borderId="9" xfId="0" applyFont="1" applyFill="1" applyBorder="1" applyAlignment="1">
      <alignment wrapText="1"/>
    </xf>
    <xf numFmtId="0" fontId="52" fillId="12" borderId="9" xfId="14" applyFont="1" applyFill="1" applyBorder="1" applyAlignment="1">
      <alignment horizontal="left" vertical="center" wrapText="1"/>
    </xf>
    <xf numFmtId="0" fontId="52" fillId="12" borderId="6" xfId="14" applyFont="1" applyFill="1" applyBorder="1" applyAlignment="1">
      <alignment horizontal="left" vertical="center" wrapText="1"/>
    </xf>
    <xf numFmtId="0" fontId="52" fillId="12" borderId="1" xfId="14" applyFont="1" applyFill="1" applyBorder="1" applyAlignment="1">
      <alignment vertical="center" wrapText="1"/>
    </xf>
    <xf numFmtId="0" fontId="52" fillId="12" borderId="1" xfId="14" applyFont="1" applyFill="1" applyBorder="1" applyAlignment="1">
      <alignment vertical="center" textRotation="90" wrapText="1"/>
    </xf>
    <xf numFmtId="0" fontId="52" fillId="12" borderId="1" xfId="14" applyFont="1" applyFill="1" applyBorder="1" applyAlignment="1">
      <alignment horizontal="left" vertical="center" wrapText="1"/>
    </xf>
    <xf numFmtId="0" fontId="44" fillId="0" borderId="1" xfId="0" applyFont="1" applyBorder="1" applyAlignment="1">
      <alignment horizontal="left" vertical="top"/>
    </xf>
    <xf numFmtId="0" fontId="44" fillId="19" borderId="12" xfId="0" applyFont="1" applyFill="1" applyBorder="1" applyAlignment="1">
      <alignment horizontal="left" vertical="top" wrapText="1"/>
    </xf>
    <xf numFmtId="0" fontId="44" fillId="19" borderId="1" xfId="0" applyFont="1" applyFill="1" applyBorder="1" applyAlignment="1">
      <alignment horizontal="left" vertical="top" wrapText="1"/>
    </xf>
    <xf numFmtId="0" fontId="44" fillId="19" borderId="12" xfId="0" applyFont="1" applyFill="1" applyBorder="1" applyAlignment="1">
      <alignment horizontal="left" vertical="top"/>
    </xf>
    <xf numFmtId="0" fontId="44" fillId="0" borderId="13" xfId="0" applyFont="1" applyBorder="1" applyAlignment="1">
      <alignment horizontal="left" vertical="top" wrapText="1"/>
    </xf>
    <xf numFmtId="0" fontId="44" fillId="0" borderId="13" xfId="0" applyFont="1" applyBorder="1" applyAlignment="1">
      <alignment horizontal="left" vertical="top"/>
    </xf>
    <xf numFmtId="0" fontId="0" fillId="0" borderId="0" xfId="0" applyAlignment="1">
      <alignment wrapText="1"/>
    </xf>
    <xf numFmtId="0" fontId="0" fillId="0" borderId="1" xfId="0" applyBorder="1"/>
    <xf numFmtId="0" fontId="0" fillId="0" borderId="1" xfId="0" applyBorder="1" applyAlignment="1">
      <alignment wrapText="1"/>
    </xf>
    <xf numFmtId="0" fontId="134" fillId="0" borderId="0" xfId="0" applyFont="1"/>
    <xf numFmtId="0" fontId="135" fillId="0" borderId="0" xfId="0" applyFont="1"/>
    <xf numFmtId="0" fontId="6" fillId="0" borderId="0" xfId="0" applyFont="1"/>
    <xf numFmtId="0" fontId="136" fillId="0" borderId="0" xfId="0" applyFont="1"/>
    <xf numFmtId="0" fontId="112" fillId="0" borderId="0" xfId="0" applyFont="1"/>
    <xf numFmtId="0" fontId="137" fillId="0" borderId="0" xfId="0" applyFont="1"/>
    <xf numFmtId="0" fontId="138" fillId="0" borderId="0" xfId="0" applyFont="1"/>
    <xf numFmtId="15" fontId="44" fillId="0" borderId="0" xfId="7" applyNumberFormat="1" applyFont="1" applyBorder="1" applyAlignment="1">
      <alignment horizontal="left" vertical="top" wrapText="1"/>
    </xf>
    <xf numFmtId="0" fontId="53" fillId="0" borderId="1" xfId="7" applyFont="1" applyBorder="1" applyAlignment="1">
      <alignment horizontal="left" vertical="top" wrapText="1"/>
    </xf>
    <xf numFmtId="49" fontId="53" fillId="0" borderId="1" xfId="7" applyNumberFormat="1" applyFont="1" applyBorder="1" applyAlignment="1">
      <alignment horizontal="left" vertical="top" wrapText="1"/>
    </xf>
    <xf numFmtId="0" fontId="44" fillId="0" borderId="0" xfId="0" applyFont="1" applyAlignment="1">
      <alignment vertical="top"/>
    </xf>
    <xf numFmtId="0" fontId="44" fillId="0" borderId="0" xfId="0" applyFont="1" applyFill="1" applyAlignment="1">
      <alignment vertical="top"/>
    </xf>
    <xf numFmtId="0" fontId="47" fillId="0" borderId="0" xfId="0" applyFont="1" applyFill="1" applyAlignment="1">
      <alignment horizontal="left" vertical="top" wrapText="1"/>
    </xf>
    <xf numFmtId="0" fontId="47" fillId="0" borderId="0" xfId="0" applyFont="1" applyFill="1" applyAlignment="1">
      <alignment vertical="top" wrapText="1"/>
    </xf>
    <xf numFmtId="0" fontId="48" fillId="0" borderId="0" xfId="0" applyFont="1" applyFill="1" applyAlignment="1">
      <alignment horizontal="left" vertical="top" wrapText="1"/>
    </xf>
    <xf numFmtId="0" fontId="44" fillId="0" borderId="0" xfId="0" applyFont="1" applyAlignment="1">
      <alignment vertical="top" wrapText="1"/>
    </xf>
    <xf numFmtId="0" fontId="44" fillId="0" borderId="0" xfId="0" applyFont="1" applyFill="1" applyAlignment="1">
      <alignment vertical="top" wrapText="1"/>
    </xf>
    <xf numFmtId="0" fontId="48" fillId="0" borderId="0" xfId="0" applyFont="1" applyFill="1" applyAlignment="1">
      <alignment vertical="top" wrapText="1"/>
    </xf>
    <xf numFmtId="0" fontId="44" fillId="0" borderId="13" xfId="0" applyFont="1" applyBorder="1" applyAlignment="1">
      <alignment vertical="top" wrapText="1"/>
    </xf>
    <xf numFmtId="0" fontId="44" fillId="19" borderId="9" xfId="12" applyFont="1" applyFill="1" applyBorder="1" applyAlignment="1">
      <alignment wrapText="1"/>
    </xf>
    <xf numFmtId="0" fontId="140" fillId="0" borderId="1" xfId="13" applyFont="1" applyBorder="1" applyAlignment="1">
      <alignment vertical="top" wrapText="1"/>
    </xf>
    <xf numFmtId="0" fontId="141" fillId="0" borderId="1" xfId="13" applyFont="1" applyBorder="1" applyAlignment="1">
      <alignment vertical="top" wrapText="1"/>
    </xf>
    <xf numFmtId="0" fontId="140" fillId="0" borderId="1" xfId="0" applyFont="1" applyBorder="1" applyAlignment="1">
      <alignment vertical="top" wrapText="1"/>
    </xf>
    <xf numFmtId="0" fontId="44" fillId="0" borderId="0" xfId="0" applyFont="1" applyFill="1" applyAlignment="1">
      <alignment vertical="top" wrapText="1"/>
    </xf>
    <xf numFmtId="0" fontId="76" fillId="0" borderId="1" xfId="10" applyFont="1" applyBorder="1" applyAlignment="1">
      <alignment wrapText="1"/>
    </xf>
    <xf numFmtId="0" fontId="76" fillId="0" borderId="1" xfId="10" applyFont="1" applyBorder="1" applyAlignment="1">
      <alignment horizontal="left" wrapText="1"/>
    </xf>
    <xf numFmtId="0" fontId="76" fillId="0" borderId="6" xfId="10" applyFont="1" applyBorder="1" applyAlignment="1">
      <alignment horizontal="left" wrapText="1"/>
    </xf>
    <xf numFmtId="0" fontId="76" fillId="0" borderId="0" xfId="0" applyFont="1" applyFill="1" applyAlignment="1">
      <alignment vertical="top" wrapText="1"/>
    </xf>
    <xf numFmtId="0" fontId="141" fillId="0" borderId="1" xfId="13" applyFont="1" applyFill="1" applyBorder="1" applyAlignment="1">
      <alignment vertical="top" wrapText="1"/>
    </xf>
    <xf numFmtId="0" fontId="140" fillId="0" borderId="1" xfId="13" applyFont="1" applyFill="1" applyBorder="1" applyAlignment="1">
      <alignment vertical="top" wrapText="1"/>
    </xf>
    <xf numFmtId="164" fontId="47" fillId="13" borderId="9" xfId="0" applyNumberFormat="1" applyFont="1" applyFill="1" applyBorder="1" applyAlignment="1">
      <alignment vertical="top" wrapText="1"/>
    </xf>
    <xf numFmtId="0" fontId="44" fillId="0" borderId="0" xfId="0" applyFont="1" applyAlignment="1">
      <alignment vertical="top" wrapText="1"/>
    </xf>
    <xf numFmtId="0" fontId="44" fillId="0" borderId="0" xfId="0" applyFont="1" applyFill="1" applyAlignment="1">
      <alignment vertical="top" wrapText="1"/>
    </xf>
    <xf numFmtId="0" fontId="44" fillId="11" borderId="0" xfId="0" applyFont="1" applyFill="1" applyAlignment="1">
      <alignment horizontal="left" vertical="top" wrapText="1"/>
    </xf>
    <xf numFmtId="0" fontId="47" fillId="13" borderId="1" xfId="0" applyFont="1" applyFill="1" applyBorder="1" applyAlignment="1">
      <alignment vertical="top" wrapText="1"/>
    </xf>
    <xf numFmtId="2" fontId="76" fillId="0" borderId="0" xfId="0" applyNumberFormat="1" applyFont="1" applyFill="1" applyAlignment="1">
      <alignment vertical="top" wrapText="1"/>
    </xf>
    <xf numFmtId="164" fontId="44" fillId="34" borderId="1" xfId="0" applyNumberFormat="1" applyFont="1" applyFill="1" applyBorder="1" applyAlignment="1">
      <alignment vertical="top" wrapText="1"/>
    </xf>
    <xf numFmtId="0" fontId="76" fillId="14" borderId="8" xfId="10" applyFont="1" applyFill="1" applyBorder="1" applyAlignment="1">
      <alignment wrapText="1"/>
    </xf>
    <xf numFmtId="0" fontId="76" fillId="14" borderId="4" xfId="10" applyFont="1" applyFill="1" applyBorder="1" applyAlignment="1">
      <alignment wrapText="1"/>
    </xf>
    <xf numFmtId="0" fontId="76" fillId="14" borderId="5" xfId="10" applyFont="1" applyFill="1" applyBorder="1" applyAlignment="1">
      <alignment wrapText="1"/>
    </xf>
    <xf numFmtId="0" fontId="76" fillId="0" borderId="12" xfId="10" applyFont="1" applyBorder="1" applyAlignment="1">
      <alignment wrapText="1"/>
    </xf>
    <xf numFmtId="0" fontId="76" fillId="0" borderId="14" xfId="10" applyFont="1" applyBorder="1" applyAlignment="1">
      <alignment wrapText="1"/>
    </xf>
    <xf numFmtId="0" fontId="45" fillId="0" borderId="3" xfId="12" applyFont="1" applyFill="1" applyBorder="1" applyAlignment="1">
      <alignment horizontal="left" vertical="top" wrapText="1"/>
    </xf>
    <xf numFmtId="0" fontId="45" fillId="18" borderId="3" xfId="12" applyFont="1" applyFill="1" applyBorder="1" applyAlignment="1">
      <alignment horizontal="left" vertical="top" wrapText="1"/>
    </xf>
    <xf numFmtId="0" fontId="64" fillId="18" borderId="1" xfId="12" applyFont="1" applyFill="1" applyBorder="1" applyAlignment="1">
      <alignment horizontal="left" vertical="top" wrapText="1"/>
    </xf>
    <xf numFmtId="0" fontId="52" fillId="18" borderId="1" xfId="12" applyFont="1" applyFill="1" applyBorder="1" applyAlignment="1">
      <alignment horizontal="left" vertical="top" wrapText="1"/>
    </xf>
    <xf numFmtId="0" fontId="44" fillId="37" borderId="14" xfId="0" applyFont="1" applyFill="1" applyBorder="1" applyAlignment="1">
      <alignment vertical="top" wrapText="1"/>
    </xf>
    <xf numFmtId="0" fontId="44" fillId="37" borderId="0" xfId="0" applyFont="1" applyFill="1" applyBorder="1" applyAlignment="1">
      <alignment vertical="top" wrapText="1"/>
    </xf>
    <xf numFmtId="15" fontId="44" fillId="37" borderId="0" xfId="0" applyNumberFormat="1" applyFont="1" applyFill="1" applyBorder="1" applyAlignment="1">
      <alignment vertical="top" wrapText="1"/>
    </xf>
    <xf numFmtId="0" fontId="44" fillId="37" borderId="0" xfId="0" applyFont="1" applyFill="1" applyAlignment="1">
      <alignment vertical="top" wrapText="1"/>
    </xf>
    <xf numFmtId="0" fontId="44" fillId="37" borderId="0" xfId="0" applyFont="1" applyFill="1"/>
    <xf numFmtId="0" fontId="128" fillId="0" borderId="1" xfId="12" applyFont="1" applyFill="1" applyBorder="1" applyAlignment="1">
      <alignment horizontal="left" vertical="top" wrapText="1"/>
    </xf>
    <xf numFmtId="0" fontId="44" fillId="0" borderId="0" xfId="0" applyFont="1" applyAlignment="1">
      <alignment vertical="top" wrapText="1"/>
    </xf>
    <xf numFmtId="0" fontId="44" fillId="0" borderId="0" xfId="0" applyFont="1" applyAlignment="1">
      <alignment vertical="top" wrapText="1"/>
    </xf>
    <xf numFmtId="0" fontId="44" fillId="0" borderId="0" xfId="0" applyFont="1" applyAlignment="1">
      <alignment vertical="top" wrapText="1"/>
    </xf>
    <xf numFmtId="0" fontId="44" fillId="0" borderId="0" xfId="0" applyFont="1" applyAlignment="1">
      <alignment vertical="top" wrapText="1"/>
    </xf>
    <xf numFmtId="0" fontId="142" fillId="0" borderId="0" xfId="0" applyFont="1"/>
    <xf numFmtId="0" fontId="64" fillId="0" borderId="1" xfId="12" applyFont="1" applyFill="1" applyBorder="1" applyAlignment="1">
      <alignment horizontal="left" vertical="top" wrapText="1"/>
    </xf>
    <xf numFmtId="0" fontId="64" fillId="0" borderId="3" xfId="12" applyFont="1" applyFill="1" applyBorder="1" applyAlignment="1">
      <alignment horizontal="left" vertical="top" wrapText="1"/>
    </xf>
    <xf numFmtId="0" fontId="78" fillId="0" borderId="0" xfId="0" applyFont="1" applyFill="1" applyAlignment="1">
      <alignment wrapText="1"/>
    </xf>
    <xf numFmtId="0" fontId="44" fillId="0" borderId="1" xfId="13" applyFont="1" applyFill="1" applyBorder="1" applyAlignment="1">
      <alignment vertical="top" wrapText="1"/>
    </xf>
    <xf numFmtId="0" fontId="47" fillId="18" borderId="1" xfId="12" applyFont="1" applyFill="1" applyBorder="1" applyAlignment="1">
      <alignment horizontal="left" vertical="top" wrapText="1"/>
    </xf>
    <xf numFmtId="0" fontId="44" fillId="0" borderId="0" xfId="0" applyFont="1" applyAlignment="1">
      <alignment vertical="top" wrapText="1"/>
    </xf>
    <xf numFmtId="3" fontId="76" fillId="0" borderId="0" xfId="0" applyNumberFormat="1" applyFont="1" applyFill="1" applyAlignment="1">
      <alignment vertical="top" wrapText="1"/>
    </xf>
    <xf numFmtId="43" fontId="44" fillId="0" borderId="1" xfId="11" applyFont="1" applyFill="1" applyBorder="1" applyAlignment="1">
      <alignment horizontal="left" vertical="top" wrapText="1"/>
    </xf>
    <xf numFmtId="0" fontId="44" fillId="0" borderId="1" xfId="0" applyFont="1" applyFill="1" applyBorder="1" applyAlignment="1">
      <alignment horizontal="left" vertical="top" wrapText="1"/>
    </xf>
    <xf numFmtId="0" fontId="45" fillId="11" borderId="3" xfId="12" applyFont="1" applyFill="1" applyBorder="1" applyAlignment="1">
      <alignment horizontal="left" vertical="top" wrapText="1"/>
    </xf>
    <xf numFmtId="0" fontId="64" fillId="11" borderId="1" xfId="12" applyFont="1" applyFill="1" applyBorder="1" applyAlignment="1">
      <alignment horizontal="left" vertical="top" wrapText="1"/>
    </xf>
    <xf numFmtId="0" fontId="45" fillId="11" borderId="1" xfId="12" applyFont="1" applyFill="1" applyBorder="1" applyAlignment="1">
      <alignment horizontal="left" vertical="top" wrapText="1"/>
    </xf>
    <xf numFmtId="0" fontId="47" fillId="11" borderId="1" xfId="12" applyFont="1" applyFill="1" applyBorder="1" applyAlignment="1">
      <alignment horizontal="left" vertical="top" wrapText="1"/>
    </xf>
    <xf numFmtId="0" fontId="45" fillId="0" borderId="1" xfId="0" applyFont="1" applyFill="1" applyBorder="1"/>
    <xf numFmtId="0" fontId="45" fillId="0" borderId="1" xfId="0" applyFont="1" applyFill="1" applyBorder="1" applyAlignment="1">
      <alignment wrapText="1"/>
    </xf>
    <xf numFmtId="0" fontId="11" fillId="0" borderId="0" xfId="0" applyFont="1" applyAlignment="1">
      <alignment wrapText="1"/>
    </xf>
    <xf numFmtId="0" fontId="11" fillId="0" borderId="1" xfId="0" applyFont="1" applyBorder="1" applyAlignment="1">
      <alignment wrapText="1"/>
    </xf>
    <xf numFmtId="0" fontId="10" fillId="0" borderId="0" xfId="1" applyFont="1" applyAlignment="1" applyProtection="1">
      <alignment vertical="top" wrapText="1"/>
    </xf>
    <xf numFmtId="0" fontId="44" fillId="0" borderId="0" xfId="0" applyFont="1" applyAlignment="1">
      <alignment vertical="top" wrapText="1"/>
    </xf>
    <xf numFmtId="0" fontId="44" fillId="0" borderId="0" xfId="0" applyFont="1" applyAlignment="1">
      <alignment vertical="top"/>
    </xf>
    <xf numFmtId="0" fontId="44" fillId="0" borderId="0" xfId="0" applyFont="1" applyFill="1" applyAlignment="1">
      <alignment vertical="top" wrapText="1"/>
    </xf>
    <xf numFmtId="0" fontId="44" fillId="0" borderId="5" xfId="0" applyFont="1" applyFill="1" applyBorder="1" applyAlignment="1" applyProtection="1">
      <alignment horizontal="left" vertical="top"/>
      <protection locked="0"/>
    </xf>
    <xf numFmtId="14" fontId="76" fillId="0" borderId="5" xfId="7" applyNumberFormat="1" applyFont="1" applyFill="1" applyBorder="1" applyAlignment="1" applyProtection="1">
      <alignment horizontal="left" vertical="top" wrapText="1"/>
      <protection locked="0"/>
    </xf>
    <xf numFmtId="14" fontId="76" fillId="0" borderId="5" xfId="0" applyNumberFormat="1" applyFont="1" applyFill="1" applyBorder="1" applyAlignment="1" applyProtection="1">
      <alignment horizontal="left" vertical="top" wrapText="1"/>
      <protection locked="0"/>
    </xf>
    <xf numFmtId="0" fontId="61" fillId="0" borderId="0" xfId="0" applyFont="1" applyAlignment="1">
      <alignment horizontal="center" vertical="top"/>
    </xf>
    <xf numFmtId="0" fontId="45" fillId="0" borderId="0" xfId="0" applyFont="1" applyAlignment="1">
      <alignment horizontal="center" vertical="top"/>
    </xf>
    <xf numFmtId="0" fontId="46" fillId="0" borderId="0" xfId="0" applyFont="1" applyFill="1" applyAlignment="1" applyProtection="1">
      <alignment vertical="top"/>
      <protection locked="0"/>
    </xf>
    <xf numFmtId="0" fontId="44" fillId="0" borderId="0" xfId="0" applyFont="1" applyFill="1" applyAlignment="1" applyProtection="1">
      <alignment vertical="top"/>
      <protection locked="0"/>
    </xf>
    <xf numFmtId="0" fontId="92" fillId="0" borderId="0" xfId="0" applyFont="1" applyAlignment="1" applyProtection="1">
      <alignment horizontal="left" vertical="top" wrapText="1"/>
      <protection locked="0"/>
    </xf>
    <xf numFmtId="0" fontId="82" fillId="0" borderId="0" xfId="0" applyFont="1" applyAlignment="1" applyProtection="1">
      <alignment horizontal="left" vertical="top" wrapText="1"/>
      <protection locked="0"/>
    </xf>
    <xf numFmtId="0" fontId="44" fillId="0" borderId="0" xfId="0" applyFont="1" applyAlignment="1">
      <alignment vertical="top"/>
    </xf>
    <xf numFmtId="0" fontId="47" fillId="0" borderId="0" xfId="0" applyFont="1" applyFill="1" applyAlignment="1" applyProtection="1">
      <alignment horizontal="right" vertical="top"/>
      <protection locked="0"/>
    </xf>
    <xf numFmtId="0" fontId="44" fillId="0" borderId="0" xfId="0" applyFont="1" applyFill="1" applyAlignment="1">
      <alignment horizontal="center" vertical="top"/>
    </xf>
    <xf numFmtId="0" fontId="44" fillId="0" borderId="0" xfId="0" applyFont="1" applyFill="1" applyAlignment="1">
      <alignment vertical="top"/>
    </xf>
    <xf numFmtId="0" fontId="92" fillId="0" borderId="0" xfId="0" applyFont="1" applyAlignment="1">
      <alignment horizontal="left" vertical="top" wrapText="1"/>
    </xf>
    <xf numFmtId="0" fontId="45" fillId="0" borderId="0" xfId="0" applyFont="1" applyFill="1" applyBorder="1" applyAlignment="1">
      <alignment horizontal="center" vertical="top"/>
    </xf>
    <xf numFmtId="0" fontId="46" fillId="0" borderId="0" xfId="0" applyFont="1" applyFill="1" applyBorder="1" applyAlignment="1" applyProtection="1">
      <alignment vertical="top"/>
      <protection locked="0"/>
    </xf>
    <xf numFmtId="0" fontId="46" fillId="0" borderId="0" xfId="0" applyFont="1" applyFill="1" applyBorder="1" applyAlignment="1" applyProtection="1">
      <alignment vertical="top" wrapText="1"/>
      <protection locked="0"/>
    </xf>
    <xf numFmtId="0" fontId="44" fillId="0" borderId="0" xfId="0" applyFont="1" applyFill="1" applyAlignment="1" applyProtection="1">
      <alignment vertical="top" wrapText="1"/>
      <protection locked="0"/>
    </xf>
    <xf numFmtId="165" fontId="92" fillId="0" borderId="0" xfId="0" applyNumberFormat="1" applyFont="1" applyAlignment="1">
      <alignment horizontal="left" vertical="top" wrapText="1"/>
    </xf>
    <xf numFmtId="0" fontId="82" fillId="0" borderId="0" xfId="0" applyFont="1" applyAlignment="1">
      <alignment horizontal="left" vertical="top" wrapText="1"/>
    </xf>
    <xf numFmtId="0" fontId="93" fillId="0" borderId="0" xfId="0" applyFont="1" applyBorder="1" applyAlignment="1">
      <alignment horizontal="center" vertical="center"/>
    </xf>
    <xf numFmtId="0" fontId="92" fillId="0" borderId="0" xfId="0" applyFont="1" applyFill="1" applyAlignment="1" applyProtection="1">
      <alignment horizontal="left" vertical="top" wrapText="1"/>
      <protection locked="0"/>
    </xf>
    <xf numFmtId="0" fontId="47" fillId="13" borderId="3" xfId="0" applyFont="1" applyFill="1" applyBorder="1" applyAlignment="1">
      <alignment vertical="top" wrapText="1"/>
    </xf>
    <xf numFmtId="0" fontId="0" fillId="13" borderId="9" xfId="0" applyFill="1" applyBorder="1" applyAlignment="1">
      <alignment vertical="top" wrapText="1"/>
    </xf>
    <xf numFmtId="0" fontId="0" fillId="13" borderId="6" xfId="0" applyFill="1" applyBorder="1" applyAlignment="1">
      <alignment vertical="top" wrapText="1"/>
    </xf>
    <xf numFmtId="0" fontId="44" fillId="0" borderId="49" xfId="0" applyFont="1" applyFill="1" applyBorder="1" applyAlignment="1">
      <alignment horizontal="left" vertical="top"/>
    </xf>
    <xf numFmtId="0" fontId="44" fillId="0" borderId="50" xfId="0" applyFont="1" applyFill="1" applyBorder="1" applyAlignment="1">
      <alignment horizontal="left" vertical="top"/>
    </xf>
    <xf numFmtId="0" fontId="44" fillId="0" borderId="49" xfId="0" applyFont="1" applyFill="1" applyBorder="1" applyAlignment="1">
      <alignment horizontal="left" vertical="top" wrapText="1"/>
    </xf>
    <xf numFmtId="0" fontId="44" fillId="0" borderId="50" xfId="0" applyFont="1" applyFill="1" applyBorder="1" applyAlignment="1">
      <alignment horizontal="left" vertical="top" wrapText="1"/>
    </xf>
    <xf numFmtId="164" fontId="47" fillId="13" borderId="3" xfId="0" applyNumberFormat="1" applyFont="1" applyFill="1" applyBorder="1" applyAlignment="1">
      <alignment vertical="top" wrapText="1"/>
    </xf>
    <xf numFmtId="164" fontId="47" fillId="13" borderId="9" xfId="0" applyNumberFormat="1" applyFont="1" applyFill="1" applyBorder="1" applyAlignment="1">
      <alignment vertical="top" wrapText="1"/>
    </xf>
    <xf numFmtId="164" fontId="47" fillId="13" borderId="6" xfId="0" applyNumberFormat="1" applyFont="1" applyFill="1" applyBorder="1" applyAlignment="1">
      <alignment vertical="top" wrapText="1"/>
    </xf>
    <xf numFmtId="0" fontId="47" fillId="0" borderId="15" xfId="0" applyFont="1" applyBorder="1" applyAlignment="1">
      <alignment horizontal="left" vertical="top" wrapText="1"/>
    </xf>
    <xf numFmtId="0" fontId="47" fillId="0" borderId="0" xfId="0" applyFont="1" applyAlignment="1">
      <alignment horizontal="left" vertical="top" wrapText="1"/>
    </xf>
    <xf numFmtId="0" fontId="47" fillId="13" borderId="3" xfId="0" applyFont="1" applyFill="1" applyBorder="1" applyAlignment="1">
      <alignment horizontal="left" vertical="top" wrapText="1"/>
    </xf>
    <xf numFmtId="0" fontId="47" fillId="13" borderId="6" xfId="0" applyFont="1" applyFill="1" applyBorder="1" applyAlignment="1">
      <alignment horizontal="left" vertical="top" wrapText="1"/>
    </xf>
    <xf numFmtId="0" fontId="63" fillId="13" borderId="3" xfId="0" applyFont="1" applyFill="1" applyBorder="1" applyAlignment="1">
      <alignment horizontal="left" vertical="top" wrapText="1"/>
    </xf>
    <xf numFmtId="0" fontId="63" fillId="13" borderId="9" xfId="0" applyFont="1" applyFill="1" applyBorder="1" applyAlignment="1">
      <alignment horizontal="left" vertical="top" wrapText="1"/>
    </xf>
    <xf numFmtId="0" fontId="63" fillId="13" borderId="7" xfId="0" applyFont="1" applyFill="1" applyBorder="1" applyAlignment="1">
      <alignment horizontal="left" vertical="top" wrapText="1"/>
    </xf>
    <xf numFmtId="0" fontId="63" fillId="13" borderId="10" xfId="0" applyFont="1" applyFill="1" applyBorder="1" applyAlignment="1">
      <alignment horizontal="left" vertical="top" wrapText="1"/>
    </xf>
    <xf numFmtId="0" fontId="47" fillId="0" borderId="15" xfId="0" applyFont="1" applyFill="1" applyBorder="1" applyAlignment="1">
      <alignment horizontal="left" vertical="top" wrapText="1"/>
    </xf>
    <xf numFmtId="0" fontId="47" fillId="0" borderId="0" xfId="0" applyFont="1" applyFill="1" applyBorder="1" applyAlignment="1">
      <alignment horizontal="left" vertical="top" wrapText="1"/>
    </xf>
    <xf numFmtId="0" fontId="47" fillId="0" borderId="0" xfId="0" applyFont="1" applyFill="1" applyAlignment="1">
      <alignment horizontal="left" vertical="top" wrapText="1"/>
    </xf>
    <xf numFmtId="0" fontId="48" fillId="0" borderId="0" xfId="0" applyFont="1" applyFill="1" applyAlignment="1">
      <alignment horizontal="left" vertical="top" wrapText="1"/>
    </xf>
    <xf numFmtId="0" fontId="44" fillId="0" borderId="0" xfId="0" applyFont="1" applyAlignment="1">
      <alignment vertical="top" wrapText="1"/>
    </xf>
    <xf numFmtId="0" fontId="47" fillId="13" borderId="7" xfId="0" applyFont="1" applyFill="1" applyBorder="1" applyAlignment="1">
      <alignment vertical="top" wrapText="1"/>
    </xf>
    <xf numFmtId="0" fontId="0" fillId="0" borderId="8" xfId="0" applyBorder="1" applyAlignment="1">
      <alignment vertical="top" wrapText="1"/>
    </xf>
    <xf numFmtId="0" fontId="44" fillId="0" borderId="0" xfId="0" applyFont="1" applyFill="1" applyAlignment="1">
      <alignment vertical="top" wrapText="1"/>
    </xf>
    <xf numFmtId="0" fontId="47" fillId="0" borderId="0" xfId="0" applyFont="1" applyFill="1" applyAlignment="1">
      <alignment vertical="top" wrapText="1"/>
    </xf>
    <xf numFmtId="0" fontId="48" fillId="0" borderId="0" xfId="0" applyFont="1" applyFill="1" applyAlignment="1">
      <alignment vertical="top" wrapText="1"/>
    </xf>
    <xf numFmtId="0" fontId="0" fillId="0" borderId="0" xfId="0" applyAlignment="1">
      <alignment vertical="top" wrapText="1"/>
    </xf>
    <xf numFmtId="0" fontId="44" fillId="11" borderId="0" xfId="12" applyFont="1" applyFill="1" applyAlignment="1">
      <alignment horizontal="left" vertical="center" wrapText="1"/>
    </xf>
    <xf numFmtId="0" fontId="44" fillId="11" borderId="0" xfId="12" applyFont="1" applyFill="1" applyAlignment="1">
      <alignment horizontal="left" vertical="center"/>
    </xf>
    <xf numFmtId="0" fontId="102" fillId="14" borderId="3" xfId="10" applyFont="1" applyFill="1" applyBorder="1" applyAlignment="1">
      <alignment horizontal="center" vertical="center" wrapText="1"/>
    </xf>
    <xf numFmtId="0" fontId="102" fillId="14" borderId="6" xfId="10" applyFont="1" applyFill="1" applyBorder="1" applyAlignment="1">
      <alignment horizontal="center" vertical="center" wrapText="1"/>
    </xf>
    <xf numFmtId="0" fontId="76" fillId="14" borderId="7" xfId="10" applyFont="1" applyFill="1" applyBorder="1" applyAlignment="1">
      <alignment horizontal="center"/>
    </xf>
    <xf numFmtId="0" fontId="76" fillId="14" borderId="8" xfId="10" applyFont="1" applyFill="1" applyBorder="1" applyAlignment="1">
      <alignment horizontal="center"/>
    </xf>
    <xf numFmtId="0" fontId="76" fillId="14" borderId="2" xfId="10" applyFont="1" applyFill="1" applyBorder="1" applyAlignment="1">
      <alignment horizontal="center"/>
    </xf>
    <xf numFmtId="0" fontId="76" fillId="14" borderId="5" xfId="10" applyFont="1" applyFill="1" applyBorder="1" applyAlignment="1">
      <alignment horizontal="center"/>
    </xf>
    <xf numFmtId="0" fontId="80" fillId="14" borderId="3" xfId="10" applyFont="1" applyFill="1" applyBorder="1" applyAlignment="1">
      <alignment horizontal="left"/>
    </xf>
    <xf numFmtId="0" fontId="80" fillId="14" borderId="6" xfId="10" applyFont="1" applyFill="1" applyBorder="1" applyAlignment="1">
      <alignment horizontal="left"/>
    </xf>
    <xf numFmtId="0" fontId="47" fillId="0" borderId="3" xfId="10" applyFont="1" applyBorder="1" applyAlignment="1">
      <alignment wrapText="1"/>
    </xf>
    <xf numFmtId="0" fontId="47" fillId="0" borderId="6" xfId="10" applyFont="1" applyBorder="1" applyAlignment="1">
      <alignment wrapText="1"/>
    </xf>
    <xf numFmtId="0" fontId="80" fillId="11" borderId="9" xfId="10" applyFont="1" applyFill="1" applyBorder="1" applyAlignment="1">
      <alignment horizontal="left" vertical="center" wrapText="1"/>
    </xf>
    <xf numFmtId="0" fontId="80" fillId="11" borderId="6" xfId="10" applyFont="1" applyFill="1" applyBorder="1" applyAlignment="1">
      <alignment horizontal="left" vertical="center" wrapText="1"/>
    </xf>
    <xf numFmtId="0" fontId="80" fillId="11" borderId="9" xfId="10" applyFont="1" applyFill="1" applyBorder="1" applyAlignment="1">
      <alignment horizontal="left" vertical="top" wrapText="1"/>
    </xf>
    <xf numFmtId="0" fontId="80" fillId="11" borderId="9" xfId="10" applyFont="1" applyFill="1" applyBorder="1" applyAlignment="1">
      <alignment horizontal="left" vertical="top"/>
    </xf>
    <xf numFmtId="0" fontId="80" fillId="11" borderId="10" xfId="10" applyFont="1" applyFill="1" applyBorder="1" applyAlignment="1">
      <alignment horizontal="left" vertical="top"/>
    </xf>
    <xf numFmtId="0" fontId="80" fillId="11" borderId="6" xfId="10" applyFont="1" applyFill="1" applyBorder="1" applyAlignment="1">
      <alignment horizontal="left" vertical="top"/>
    </xf>
    <xf numFmtId="0" fontId="80" fillId="0" borderId="1" xfId="10" applyFont="1" applyBorder="1" applyAlignment="1">
      <alignment horizontal="center" wrapText="1"/>
    </xf>
    <xf numFmtId="0" fontId="80" fillId="0" borderId="12" xfId="10" applyFont="1" applyBorder="1" applyAlignment="1">
      <alignment horizontal="center" wrapText="1"/>
    </xf>
    <xf numFmtId="0" fontId="80" fillId="11" borderId="1" xfId="10" applyFont="1" applyFill="1" applyBorder="1" applyAlignment="1">
      <alignment horizontal="center" vertical="center" wrapText="1"/>
    </xf>
    <xf numFmtId="0" fontId="80" fillId="14" borderId="24" xfId="10" applyFont="1" applyFill="1" applyBorder="1" applyAlignment="1">
      <alignment horizontal="center" vertical="center"/>
    </xf>
    <xf numFmtId="0" fontId="80" fillId="14" borderId="21" xfId="10" applyFont="1" applyFill="1" applyBorder="1" applyAlignment="1">
      <alignment horizontal="center" vertical="center"/>
    </xf>
    <xf numFmtId="0" fontId="108" fillId="0" borderId="3" xfId="10" applyFont="1" applyBorder="1" applyAlignment="1">
      <alignment horizontal="center" vertical="center" wrapText="1"/>
    </xf>
    <xf numFmtId="0" fontId="108" fillId="0" borderId="9" xfId="10" applyFont="1" applyBorder="1" applyAlignment="1">
      <alignment horizontal="center" vertical="center" wrapText="1"/>
    </xf>
    <xf numFmtId="0" fontId="108" fillId="0" borderId="6" xfId="10" applyFont="1" applyBorder="1" applyAlignment="1">
      <alignment horizontal="center" vertical="center" wrapText="1"/>
    </xf>
    <xf numFmtId="0" fontId="80" fillId="11" borderId="60" xfId="10" applyFont="1" applyFill="1" applyBorder="1" applyAlignment="1">
      <alignment horizontal="left" vertical="center" wrapText="1"/>
    </xf>
    <xf numFmtId="0" fontId="47" fillId="11" borderId="8" xfId="10" applyFont="1" applyFill="1" applyBorder="1" applyAlignment="1">
      <alignment horizontal="left" vertical="center" wrapText="1"/>
    </xf>
    <xf numFmtId="0" fontId="47" fillId="11" borderId="12" xfId="10" applyFont="1" applyFill="1" applyBorder="1" applyAlignment="1">
      <alignment horizontal="left" vertical="center" wrapText="1"/>
    </xf>
    <xf numFmtId="0" fontId="47" fillId="11" borderId="1" xfId="10" applyFont="1" applyFill="1" applyBorder="1" applyAlignment="1">
      <alignment horizontal="left" vertical="center" wrapText="1"/>
    </xf>
    <xf numFmtId="0" fontId="47" fillId="14" borderId="24" xfId="10" applyFont="1" applyFill="1" applyBorder="1" applyAlignment="1">
      <alignment horizontal="center"/>
    </xf>
    <xf numFmtId="0" fontId="47" fillId="14" borderId="21" xfId="10" applyFont="1" applyFill="1" applyBorder="1" applyAlignment="1">
      <alignment horizontal="center"/>
    </xf>
    <xf numFmtId="0" fontId="80" fillId="11" borderId="9" xfId="10" applyFont="1" applyFill="1" applyBorder="1" applyAlignment="1">
      <alignment horizontal="left" vertical="center"/>
    </xf>
    <xf numFmtId="0" fontId="80" fillId="11" borderId="6" xfId="10" applyFont="1" applyFill="1" applyBorder="1" applyAlignment="1">
      <alignment horizontal="left" vertical="center"/>
    </xf>
    <xf numFmtId="0" fontId="76" fillId="0" borderId="3" xfId="10" applyFont="1" applyBorder="1" applyAlignment="1">
      <alignment horizontal="left"/>
    </xf>
    <xf numFmtId="0" fontId="76" fillId="0" borderId="6" xfId="10" applyFont="1" applyBorder="1" applyAlignment="1">
      <alignment horizontal="left"/>
    </xf>
    <xf numFmtId="0" fontId="80" fillId="0" borderId="3" xfId="10" applyFont="1" applyBorder="1" applyAlignment="1">
      <alignment horizontal="left" wrapText="1"/>
    </xf>
    <xf numFmtId="0" fontId="80" fillId="0" borderId="6" xfId="10" applyFont="1" applyBorder="1" applyAlignment="1">
      <alignment horizontal="left" wrapText="1"/>
    </xf>
    <xf numFmtId="0" fontId="76" fillId="0" borderId="3" xfId="10" applyFont="1" applyBorder="1" applyAlignment="1"/>
    <xf numFmtId="0" fontId="76" fillId="0" borderId="6" xfId="10" applyFont="1" applyBorder="1" applyAlignment="1"/>
    <xf numFmtId="0" fontId="76" fillId="0" borderId="1" xfId="10" applyFont="1" applyBorder="1" applyAlignment="1">
      <alignment wrapText="1"/>
    </xf>
    <xf numFmtId="0" fontId="76" fillId="0" borderId="1" xfId="10" applyFont="1" applyBorder="1" applyAlignment="1">
      <alignment horizontal="left" wrapText="1"/>
    </xf>
    <xf numFmtId="0" fontId="80" fillId="14" borderId="2" xfId="10" applyFont="1" applyFill="1" applyBorder="1" applyAlignment="1"/>
    <xf numFmtId="0" fontId="80" fillId="14" borderId="5" xfId="10" applyFont="1" applyFill="1" applyBorder="1" applyAlignment="1"/>
    <xf numFmtId="0" fontId="44" fillId="0" borderId="55" xfId="10" applyFont="1" applyBorder="1" applyAlignment="1">
      <alignment horizontal="left" wrapText="1"/>
    </xf>
    <xf numFmtId="0" fontId="44" fillId="0" borderId="54" xfId="10" applyFont="1" applyBorder="1" applyAlignment="1">
      <alignment horizontal="left" wrapText="1"/>
    </xf>
    <xf numFmtId="0" fontId="80" fillId="0" borderId="3" xfId="10" applyFont="1" applyBorder="1" applyAlignment="1">
      <alignment vertical="top" wrapText="1"/>
    </xf>
    <xf numFmtId="0" fontId="80" fillId="0" borderId="6" xfId="10" applyFont="1" applyBorder="1" applyAlignment="1">
      <alignment vertical="top" wrapText="1"/>
    </xf>
    <xf numFmtId="0" fontId="44" fillId="0" borderId="3" xfId="10" applyFont="1" applyBorder="1" applyAlignment="1"/>
    <xf numFmtId="0" fontId="44" fillId="0" borderId="6" xfId="10" applyFont="1" applyBorder="1" applyAlignment="1"/>
    <xf numFmtId="0" fontId="76" fillId="0" borderId="3" xfId="10" applyFont="1" applyBorder="1" applyAlignment="1">
      <alignment wrapText="1"/>
    </xf>
    <xf numFmtId="0" fontId="76" fillId="0" borderId="6" xfId="10" applyFont="1" applyBorder="1" applyAlignment="1">
      <alignment wrapText="1"/>
    </xf>
    <xf numFmtId="0" fontId="80" fillId="0" borderId="9" xfId="10" applyFont="1" applyBorder="1" applyAlignment="1">
      <alignment horizontal="left" wrapText="1"/>
    </xf>
    <xf numFmtId="0" fontId="44" fillId="0" borderId="3" xfId="10" applyFont="1" applyBorder="1" applyAlignment="1">
      <alignment wrapText="1"/>
    </xf>
    <xf numFmtId="0" fontId="44" fillId="0" borderId="6" xfId="10" applyFont="1" applyBorder="1" applyAlignment="1">
      <alignment wrapText="1"/>
    </xf>
    <xf numFmtId="0" fontId="76" fillId="0" borderId="3" xfId="10" applyFont="1" applyBorder="1" applyAlignment="1">
      <alignment horizontal="left" wrapText="1"/>
    </xf>
    <xf numFmtId="0" fontId="76" fillId="0" borderId="6" xfId="10" applyFont="1" applyBorder="1" applyAlignment="1">
      <alignment horizontal="left" wrapText="1"/>
    </xf>
    <xf numFmtId="0" fontId="80" fillId="0" borderId="56" xfId="10" applyFont="1" applyBorder="1" applyAlignment="1">
      <alignment horizontal="left" wrapText="1"/>
    </xf>
    <xf numFmtId="0" fontId="80" fillId="0" borderId="57" xfId="10" applyFont="1" applyBorder="1" applyAlignment="1">
      <alignment horizontal="left" wrapText="1"/>
    </xf>
    <xf numFmtId="0" fontId="76" fillId="0" borderId="58" xfId="10" applyFont="1" applyBorder="1" applyAlignment="1"/>
    <xf numFmtId="0" fontId="76" fillId="0" borderId="59" xfId="10" applyFont="1" applyBorder="1" applyAlignment="1"/>
    <xf numFmtId="0" fontId="80" fillId="14" borderId="3" xfId="10" applyFont="1" applyFill="1" applyBorder="1" applyAlignment="1"/>
    <xf numFmtId="0" fontId="80" fillId="14" borderId="6" xfId="10" applyFont="1" applyFill="1" applyBorder="1" applyAlignment="1"/>
    <xf numFmtId="0" fontId="80" fillId="0" borderId="60" xfId="10" applyFont="1" applyBorder="1" applyAlignment="1">
      <alignment wrapText="1"/>
    </xf>
    <xf numFmtId="0" fontId="80" fillId="0" borderId="6" xfId="10" applyFont="1" applyBorder="1" applyAlignment="1">
      <alignment wrapText="1"/>
    </xf>
    <xf numFmtId="0" fontId="47" fillId="0" borderId="63" xfId="10" applyFont="1" applyBorder="1" applyAlignment="1">
      <alignment wrapText="1"/>
    </xf>
    <xf numFmtId="0" fontId="47" fillId="0" borderId="64" xfId="10" applyFont="1" applyBorder="1" applyAlignment="1">
      <alignment wrapText="1"/>
    </xf>
    <xf numFmtId="0" fontId="76" fillId="0" borderId="3" xfId="10" applyFont="1" applyFill="1" applyBorder="1" applyAlignment="1">
      <alignment horizontal="left" wrapText="1"/>
    </xf>
    <xf numFmtId="0" fontId="76" fillId="0" borderId="6" xfId="10" applyFont="1" applyFill="1" applyBorder="1" applyAlignment="1">
      <alignment horizontal="left" wrapText="1"/>
    </xf>
    <xf numFmtId="0" fontId="47" fillId="0" borderId="61" xfId="10" applyFont="1" applyBorder="1" applyAlignment="1">
      <alignment wrapText="1"/>
    </xf>
    <xf numFmtId="0" fontId="47" fillId="0" borderId="62" xfId="10" applyFont="1" applyBorder="1" applyAlignment="1">
      <alignment wrapText="1"/>
    </xf>
    <xf numFmtId="0" fontId="47" fillId="0" borderId="65" xfId="10" applyFont="1" applyBorder="1" applyAlignment="1">
      <alignment wrapText="1"/>
    </xf>
    <xf numFmtId="0" fontId="47" fillId="0" borderId="66" xfId="10" applyFont="1" applyBorder="1" applyAlignment="1">
      <alignment wrapText="1"/>
    </xf>
    <xf numFmtId="0" fontId="47" fillId="0" borderId="63" xfId="10" applyFont="1" applyBorder="1" applyAlignment="1">
      <alignment vertical="top" wrapText="1"/>
    </xf>
    <xf numFmtId="0" fontId="47" fillId="0" borderId="64" xfId="10" applyFont="1" applyBorder="1" applyAlignment="1">
      <alignment vertical="top" wrapText="1"/>
    </xf>
    <xf numFmtId="49" fontId="47" fillId="14" borderId="3" xfId="0" applyNumberFormat="1" applyFont="1" applyFill="1" applyBorder="1" applyAlignment="1">
      <alignment horizontal="left" vertical="top" wrapText="1"/>
    </xf>
    <xf numFmtId="49" fontId="47" fillId="14" borderId="9" xfId="0" applyNumberFormat="1" applyFont="1" applyFill="1" applyBorder="1" applyAlignment="1">
      <alignment horizontal="left" vertical="top" wrapText="1"/>
    </xf>
    <xf numFmtId="49" fontId="47" fillId="14" borderId="6" xfId="0" applyNumberFormat="1" applyFont="1" applyFill="1" applyBorder="1" applyAlignment="1">
      <alignment horizontal="left" vertical="top" wrapText="1"/>
    </xf>
    <xf numFmtId="0" fontId="44" fillId="0" borderId="0" xfId="0" applyFont="1" applyAlignment="1">
      <alignment horizontal="center" wrapText="1"/>
    </xf>
    <xf numFmtId="0" fontId="45" fillId="0" borderId="0" xfId="0" applyFont="1" applyAlignment="1"/>
    <xf numFmtId="0" fontId="45" fillId="0" borderId="0" xfId="0" applyFont="1" applyAlignment="1">
      <alignment horizontal="left" wrapText="1"/>
    </xf>
    <xf numFmtId="0" fontId="52" fillId="0" borderId="0" xfId="0" applyFont="1" applyAlignment="1">
      <alignment horizontal="left" wrapText="1"/>
    </xf>
    <xf numFmtId="0" fontId="64" fillId="0" borderId="0" xfId="0" applyFont="1" applyAlignment="1"/>
    <xf numFmtId="0" fontId="44" fillId="0" borderId="0" xfId="0" applyFont="1" applyAlignment="1">
      <alignment horizontal="left" wrapText="1"/>
    </xf>
    <xf numFmtId="0" fontId="74" fillId="0" borderId="0" xfId="1" applyFont="1" applyAlignment="1" applyProtection="1"/>
    <xf numFmtId="0" fontId="51" fillId="16" borderId="11" xfId="0" applyFont="1" applyFill="1" applyBorder="1" applyAlignment="1">
      <alignment horizontal="center" vertical="top" wrapText="1"/>
    </xf>
    <xf numFmtId="0" fontId="0" fillId="16" borderId="11" xfId="0" applyFill="1" applyBorder="1" applyAlignment="1">
      <alignment horizontal="center" vertical="top" wrapText="1"/>
    </xf>
    <xf numFmtId="0" fontId="52" fillId="20" borderId="30" xfId="0" applyFont="1" applyFill="1" applyBorder="1" applyAlignment="1">
      <alignment horizontal="left" vertical="top" wrapText="1"/>
    </xf>
    <xf numFmtId="0" fontId="52" fillId="20" borderId="18" xfId="0" applyFont="1" applyFill="1" applyBorder="1" applyAlignment="1">
      <alignment horizontal="left" vertical="top" wrapText="1"/>
    </xf>
    <xf numFmtId="0" fontId="52" fillId="20" borderId="17" xfId="0" applyFont="1" applyFill="1" applyBorder="1" applyAlignment="1">
      <alignment horizontal="left" vertical="top" wrapText="1"/>
    </xf>
    <xf numFmtId="0" fontId="44" fillId="0" borderId="0" xfId="0" applyFont="1" applyAlignment="1">
      <alignment horizontal="center" vertical="top" wrapText="1"/>
    </xf>
    <xf numFmtId="0" fontId="81" fillId="0" borderId="0" xfId="0" applyFont="1" applyAlignment="1" applyProtection="1">
      <alignment horizontal="center" vertical="top"/>
      <protection locked="0"/>
    </xf>
    <xf numFmtId="0" fontId="81" fillId="0" borderId="0" xfId="0" applyFont="1" applyAlignment="1" applyProtection="1">
      <alignment horizontal="center" vertical="top" wrapText="1"/>
      <protection locked="0"/>
    </xf>
    <xf numFmtId="0" fontId="93" fillId="0" borderId="9" xfId="7" applyFont="1" applyBorder="1" applyAlignment="1">
      <alignment horizontal="center" vertical="center" wrapText="1"/>
    </xf>
    <xf numFmtId="0" fontId="95" fillId="0" borderId="9" xfId="6" applyFont="1" applyBorder="1" applyAlignment="1">
      <alignment horizontal="center"/>
    </xf>
    <xf numFmtId="0" fontId="45" fillId="0" borderId="0" xfId="6" applyFont="1" applyFill="1" applyAlignment="1">
      <alignment horizontal="left" vertical="top" wrapText="1"/>
    </xf>
    <xf numFmtId="0" fontId="47" fillId="0" borderId="0" xfId="7" applyFont="1" applyBorder="1" applyAlignment="1">
      <alignment horizontal="left" vertical="top"/>
    </xf>
    <xf numFmtId="0" fontId="47" fillId="0" borderId="0" xfId="7" applyFont="1" applyBorder="1" applyAlignment="1">
      <alignment horizontal="left" vertical="top" wrapText="1"/>
    </xf>
    <xf numFmtId="0" fontId="44" fillId="0" borderId="0" xfId="7" applyFont="1" applyBorder="1" applyAlignment="1">
      <alignment horizontal="left" vertical="top"/>
    </xf>
    <xf numFmtId="0" fontId="63" fillId="0" borderId="0" xfId="7" applyFont="1" applyBorder="1" applyAlignment="1">
      <alignment horizontal="left" vertical="top" wrapText="1"/>
    </xf>
    <xf numFmtId="0" fontId="44" fillId="0" borderId="0" xfId="7" applyFont="1" applyBorder="1" applyAlignment="1">
      <alignment horizontal="right" vertical="top" wrapText="1"/>
    </xf>
    <xf numFmtId="0" fontId="6" fillId="0" borderId="0" xfId="0" applyFont="1" applyAlignment="1">
      <alignment horizontal="right" vertical="top" wrapText="1"/>
    </xf>
    <xf numFmtId="0" fontId="61" fillId="0" borderId="0" xfId="7" applyFont="1" applyAlignment="1">
      <alignment horizontal="center" vertical="top"/>
    </xf>
    <xf numFmtId="0" fontId="61" fillId="0" borderId="0" xfId="7" applyFont="1" applyAlignment="1">
      <alignment horizontal="center" vertical="top" wrapText="1"/>
    </xf>
    <xf numFmtId="0" fontId="47" fillId="0" borderId="7" xfId="7" applyFont="1" applyFill="1" applyBorder="1" applyAlignment="1">
      <alignment horizontal="left" vertical="center" wrapText="1"/>
    </xf>
    <xf numFmtId="0" fontId="47" fillId="0" borderId="10" xfId="7" applyFont="1" applyFill="1" applyBorder="1" applyAlignment="1">
      <alignment horizontal="left" vertical="center" wrapText="1"/>
    </xf>
    <xf numFmtId="0" fontId="47" fillId="0" borderId="8" xfId="7" applyFont="1" applyFill="1" applyBorder="1" applyAlignment="1">
      <alignment horizontal="left" vertical="center" wrapText="1"/>
    </xf>
    <xf numFmtId="0" fontId="87" fillId="0" borderId="10" xfId="7" applyFont="1" applyBorder="1" applyAlignment="1">
      <alignment horizontal="left" vertical="top" wrapText="1"/>
    </xf>
    <xf numFmtId="0" fontId="87" fillId="0" borderId="8" xfId="7" applyFont="1" applyBorder="1" applyAlignment="1">
      <alignment horizontal="left" vertical="top" wrapText="1"/>
    </xf>
    <xf numFmtId="0" fontId="44" fillId="0" borderId="23" xfId="0" applyFont="1" applyBorder="1" applyAlignment="1">
      <alignment vertical="top" wrapText="1"/>
    </xf>
    <xf numFmtId="0" fontId="44" fillId="0" borderId="22" xfId="0" applyFont="1" applyBorder="1" applyAlignment="1">
      <alignment vertical="top" wrapText="1"/>
    </xf>
    <xf numFmtId="0" fontId="44" fillId="4" borderId="38" xfId="0" applyFont="1" applyFill="1" applyBorder="1" applyAlignment="1">
      <alignment vertical="top" wrapText="1"/>
    </xf>
    <xf numFmtId="0" fontId="44" fillId="4" borderId="39" xfId="0" applyFont="1" applyFill="1" applyBorder="1" applyAlignment="1">
      <alignment vertical="top" wrapText="1"/>
    </xf>
    <xf numFmtId="0" fontId="44" fillId="0" borderId="19" xfId="0" applyFont="1" applyBorder="1" applyAlignment="1">
      <alignment vertical="top" wrapText="1"/>
    </xf>
    <xf numFmtId="0" fontId="44" fillId="4" borderId="40" xfId="0" applyFont="1" applyFill="1" applyBorder="1" applyAlignment="1">
      <alignment vertical="top" wrapText="1"/>
    </xf>
    <xf numFmtId="0" fontId="47" fillId="0" borderId="23" xfId="0" applyFont="1" applyBorder="1" applyAlignment="1">
      <alignment vertical="top" wrapText="1"/>
    </xf>
    <xf numFmtId="0" fontId="47" fillId="0" borderId="22" xfId="0" applyFont="1" applyBorder="1" applyAlignment="1">
      <alignment vertical="top" wrapText="1"/>
    </xf>
    <xf numFmtId="0" fontId="47" fillId="0" borderId="0" xfId="0" applyFont="1" applyAlignment="1">
      <alignment horizontal="left" vertical="top"/>
    </xf>
    <xf numFmtId="0" fontId="47" fillId="0" borderId="4" xfId="0" applyFont="1" applyBorder="1" applyAlignment="1">
      <alignment horizontal="left" vertical="top"/>
    </xf>
    <xf numFmtId="0" fontId="64" fillId="10" borderId="41" xfId="0" applyFont="1" applyFill="1" applyBorder="1" applyAlignment="1">
      <alignment horizontal="center" vertical="top"/>
    </xf>
    <xf numFmtId="0" fontId="64" fillId="10" borderId="42" xfId="0" applyFont="1" applyFill="1" applyBorder="1" applyAlignment="1">
      <alignment horizontal="center" vertical="top"/>
    </xf>
    <xf numFmtId="0" fontId="52" fillId="10" borderId="18" xfId="0" applyNumberFormat="1" applyFont="1" applyFill="1" applyBorder="1" applyAlignment="1">
      <alignment horizontal="center" vertical="top" wrapText="1"/>
    </xf>
    <xf numFmtId="0" fontId="45" fillId="0" borderId="18" xfId="0" applyFont="1" applyBorder="1" applyAlignment="1">
      <alignment horizontal="center" vertical="top"/>
    </xf>
    <xf numFmtId="0" fontId="45" fillId="0" borderId="43" xfId="0" applyFont="1" applyBorder="1" applyAlignment="1">
      <alignment horizontal="center" vertical="top"/>
    </xf>
    <xf numFmtId="0" fontId="44" fillId="11" borderId="0" xfId="0" applyFont="1" applyFill="1" applyAlignment="1">
      <alignment vertical="top"/>
    </xf>
    <xf numFmtId="0" fontId="47" fillId="11" borderId="0" xfId="0" applyFont="1" applyFill="1" applyAlignment="1">
      <alignment vertical="top" wrapText="1"/>
    </xf>
    <xf numFmtId="0" fontId="85" fillId="13" borderId="1" xfId="0" applyFont="1" applyFill="1" applyBorder="1" applyAlignment="1">
      <alignment horizontal="center" vertical="top" wrapText="1"/>
    </xf>
    <xf numFmtId="0" fontId="44" fillId="11" borderId="0" xfId="0" applyFont="1" applyFill="1" applyAlignment="1">
      <alignment horizontal="left" vertical="top" wrapText="1"/>
    </xf>
    <xf numFmtId="0" fontId="64" fillId="13" borderId="1" xfId="0" applyFont="1" applyFill="1" applyBorder="1" applyAlignment="1">
      <alignment horizontal="left" vertical="center" wrapText="1"/>
    </xf>
    <xf numFmtId="0" fontId="64" fillId="13" borderId="3" xfId="0" applyFont="1" applyFill="1" applyBorder="1" applyAlignment="1">
      <alignment horizontal="left" vertical="center" wrapText="1"/>
    </xf>
    <xf numFmtId="0" fontId="64" fillId="13" borderId="9" xfId="0" applyFont="1" applyFill="1" applyBorder="1" applyAlignment="1">
      <alignment horizontal="left" vertical="center" wrapText="1"/>
    </xf>
    <xf numFmtId="0" fontId="64" fillId="13" borderId="6" xfId="0" applyFont="1" applyFill="1" applyBorder="1" applyAlignment="1">
      <alignment horizontal="left" vertical="center" wrapText="1"/>
    </xf>
    <xf numFmtId="0" fontId="47" fillId="13" borderId="1" xfId="0" applyFont="1" applyFill="1" applyBorder="1" applyAlignment="1">
      <alignment vertical="top" wrapText="1"/>
    </xf>
    <xf numFmtId="0" fontId="0" fillId="13" borderId="1" xfId="0" applyFont="1" applyFill="1" applyBorder="1" applyAlignment="1">
      <alignment vertical="top" wrapText="1"/>
    </xf>
    <xf numFmtId="14" fontId="44" fillId="0" borderId="1" xfId="7" applyNumberFormat="1" applyFont="1" applyFill="1" applyBorder="1" applyAlignment="1">
      <alignment horizontal="left" vertical="top" wrapText="1"/>
    </xf>
  </cellXfs>
  <cellStyles count="15">
    <cellStyle name="Comma 2" xfId="11" xr:uid="{FDC751E8-E9B1-422D-AD92-F8365C0D57E6}"/>
    <cellStyle name="Hyperlink" xfId="1" builtinId="8"/>
    <cellStyle name="Normal" xfId="0" builtinId="0"/>
    <cellStyle name="Normal 2" xfId="9" xr:uid="{4984BC7C-7169-4DAC-9964-37E588D6242D}"/>
    <cellStyle name="Normal 2 2" xfId="10" xr:uid="{4D8D3B47-AD0C-4956-9F7D-16A9B1928A89}"/>
    <cellStyle name="Normal 2 2 2" xfId="12" xr:uid="{A60882C1-8182-4D5E-842E-38A7C396E8B9}"/>
    <cellStyle name="Normal 2 3" xfId="13" xr:uid="{72840235-B747-41F3-964F-CA5E7CA3B804}"/>
    <cellStyle name="Normal 3" xfId="2" xr:uid="{00000000-0005-0000-0000-000002000000}"/>
    <cellStyle name="Normal 5" xfId="3" xr:uid="{00000000-0005-0000-0000-000003000000}"/>
    <cellStyle name="Normal_2011 RA Coilte SHC Summary v10 - no names 2" xfId="14" xr:uid="{1CDC9251-6EC7-4BB8-BB06-A03991664A5D}"/>
    <cellStyle name="Normal_glossary" xfId="4" xr:uid="{00000000-0005-0000-0000-000005000000}"/>
    <cellStyle name="Normal_RT-COC-001-13 Report spreadsheet" xfId="5" xr:uid="{00000000-0005-0000-0000-000006000000}"/>
    <cellStyle name="Normal_RT-COC-001-18 Report spreadsheet" xfId="6" xr:uid="{00000000-0005-0000-0000-000007000000}"/>
    <cellStyle name="Normal_RT-FM-001-03 Forest cert report template" xfId="7" xr:uid="{00000000-0005-0000-0000-000008000000}"/>
    <cellStyle name="Normal_T&amp;M RA report 2005 draft 2" xfId="8" xr:uid="{00000000-0005-0000-0000-000009000000}"/>
  </cellStyles>
  <dxfs count="116">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ont>
        <color rgb="FF9C0006"/>
      </font>
      <fill>
        <patternFill>
          <bgColor rgb="FFFFC7CE"/>
        </patternFill>
      </fill>
    </dxf>
    <dxf>
      <font>
        <color rgb="FF9C0006"/>
      </font>
      <fill>
        <patternFill>
          <bgColor rgb="FFFFC7CE"/>
        </patternFill>
      </fill>
    </dxf>
    <dxf>
      <fill>
        <patternFill>
          <bgColor rgb="FFFFC000"/>
        </patternFill>
      </fill>
    </dxf>
    <dxf>
      <font>
        <b val="0"/>
        <i val="0"/>
        <strike val="0"/>
        <condense val="0"/>
        <extend val="0"/>
        <outline val="0"/>
        <shadow val="0"/>
        <u val="none"/>
        <vertAlign val="baseline"/>
        <sz val="11"/>
        <color auto="1"/>
        <name val="Cambria"/>
        <family val="1"/>
        <scheme val="none"/>
      </font>
      <alignment horizontal="left" vertical="center" textRotation="0" wrapText="0" indent="0" justifyLastLine="0" shrinkToFit="0" readingOrder="0"/>
    </dxf>
    <dxf>
      <alignment horizontal="left" vertical="center" textRotation="0" indent="0" justifyLastLine="0" shrinkToFit="0" readingOrder="0"/>
    </dxf>
    <dxf>
      <border>
        <bottom style="thin">
          <color indexed="64"/>
        </bottom>
      </border>
    </dxf>
    <dxf>
      <border diagonalUp="0" diagonalDown="0">
        <left/>
        <right/>
        <top/>
        <bottom/>
        <vertical/>
        <horizontal/>
      </border>
    </dxf>
    <dxf>
      <font>
        <color rgb="FF006100"/>
      </font>
      <fill>
        <patternFill>
          <bgColor rgb="FFC6EFCE"/>
        </patternFill>
      </fill>
    </dxf>
    <dxf>
      <fill>
        <patternFill>
          <bgColor rgb="FFFFC7CE"/>
        </patternFill>
      </fill>
    </dxf>
    <dxf>
      <font>
        <color auto="1"/>
      </font>
      <fill>
        <patternFill patternType="solid">
          <bgColor theme="5" tint="0.59996337778862885"/>
        </patternFill>
      </fill>
    </dxf>
    <dxf>
      <fill>
        <patternFill>
          <bgColor rgb="FFFFC7CE"/>
        </patternFill>
      </fill>
    </dxf>
    <dxf>
      <font>
        <color rgb="FF006100"/>
      </font>
      <fill>
        <patternFill>
          <bgColor rgb="FFC6EFCE"/>
        </patternFill>
      </fill>
    </dxf>
    <dxf>
      <font>
        <color rgb="FF9C0006"/>
      </font>
      <fill>
        <patternFill>
          <bgColor rgb="FFFFC7CE"/>
        </patternFill>
      </fill>
    </dxf>
    <dxf>
      <font>
        <color auto="1"/>
      </font>
    </dxf>
    <dxf>
      <font>
        <color rgb="FF9C0006"/>
      </font>
      <fill>
        <patternFill>
          <bgColor rgb="FFFFC7CE"/>
        </patternFill>
      </fill>
    </dxf>
    <dxf>
      <font>
        <color rgb="FF006100"/>
      </font>
      <fill>
        <patternFill>
          <bgColor rgb="FFC6EFCE"/>
        </patternFill>
      </fill>
    </dxf>
    <dxf>
      <font>
        <color auto="1"/>
      </font>
      <fill>
        <patternFill patternType="solid">
          <bgColor theme="5" tint="0.59996337778862885"/>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
      <fill>
        <patternFill>
          <bgColor rgb="FFFFFF00"/>
        </patternFill>
      </fill>
    </dxf>
    <dxf>
      <fill>
        <patternFill>
          <bgColor rgb="FFFFFFCC"/>
        </patternFill>
      </fill>
    </dxf>
    <dxf>
      <fill>
        <patternFill>
          <bgColor theme="0" tint="-0.14996795556505021"/>
        </patternFill>
      </fill>
    </dxf>
  </dxfs>
  <tableStyles count="0" defaultTableStyle="TableStyleMedium2" defaultPivotStyle="PivotStyleLight16"/>
  <colors>
    <mruColors>
      <color rgb="FFB7DEE8"/>
      <color rgb="FFFFFFCC"/>
      <color rgb="FFFFFF99"/>
      <color rgb="FFFFCC66"/>
      <color rgb="FF1F497D"/>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1.xml"/><Relationship Id="rId38"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alcChain" Target="calcChain.xml"/><Relationship Id="rId40"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8.jpeg"/><Relationship Id="rId1" Type="http://schemas.openxmlformats.org/officeDocument/2006/relationships/image" Target="../media/image7.jpeg"/></Relationships>
</file>

<file path=xl/drawings/_rels/drawing6.xml.rels><?xml version="1.0" encoding="UTF-8" standalone="yes"?>
<Relationships xmlns="http://schemas.openxmlformats.org/package/2006/relationships"><Relationship Id="rId2" Type="http://schemas.openxmlformats.org/officeDocument/2006/relationships/image" Target="../media/image8.jpeg"/><Relationship Id="rId1" Type="http://schemas.openxmlformats.org/officeDocument/2006/relationships/image" Target="../media/image7.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447675</xdr:colOff>
      <xdr:row>0</xdr:row>
      <xdr:rowOff>238125</xdr:rowOff>
    </xdr:from>
    <xdr:to>
      <xdr:col>0</xdr:col>
      <xdr:colOff>400050</xdr:colOff>
      <xdr:row>0</xdr:row>
      <xdr:rowOff>1838325</xdr:rowOff>
    </xdr:to>
    <xdr:pic>
      <xdr:nvPicPr>
        <xdr:cNvPr id="56370" name="Picture 1">
          <a:extLst>
            <a:ext uri="{FF2B5EF4-FFF2-40B4-BE49-F238E27FC236}">
              <a16:creationId xmlns:a16="http://schemas.microsoft.com/office/drawing/2014/main" id="{DA22A933-7B0D-4143-816B-16EC4118B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050" y="238125"/>
          <a:ext cx="0" cy="1600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323850</xdr:colOff>
      <xdr:row>0</xdr:row>
      <xdr:rowOff>447675</xdr:rowOff>
    </xdr:from>
    <xdr:to>
      <xdr:col>2</xdr:col>
      <xdr:colOff>857250</xdr:colOff>
      <xdr:row>0</xdr:row>
      <xdr:rowOff>1606550</xdr:rowOff>
    </xdr:to>
    <xdr:pic>
      <xdr:nvPicPr>
        <xdr:cNvPr id="56371" name="Picture 4" descr="W:\Marketing\Public\2014\Certification Brand Assets\Logos\SA Certification Logo\SA Certification Logo\SA Certification WEB RGB LOGOS\SA_Certification_Logo_RGB.jpg">
          <a:extLst>
            <a:ext uri="{FF2B5EF4-FFF2-40B4-BE49-F238E27FC236}">
              <a16:creationId xmlns:a16="http://schemas.microsoft.com/office/drawing/2014/main" id="{728522D4-FA46-4F13-AE97-D060515F1FB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 y="447675"/>
          <a:ext cx="1800225" cy="1162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142875</xdr:colOff>
      <xdr:row>994</xdr:row>
      <xdr:rowOff>114300</xdr:rowOff>
    </xdr:from>
    <xdr:to>
      <xdr:col>23</xdr:col>
      <xdr:colOff>256411</xdr:colOff>
      <xdr:row>996</xdr:row>
      <xdr:rowOff>1266632</xdr:rowOff>
    </xdr:to>
    <xdr:pic>
      <xdr:nvPicPr>
        <xdr:cNvPr id="2" name="Picture 1">
          <a:extLst>
            <a:ext uri="{FF2B5EF4-FFF2-40B4-BE49-F238E27FC236}">
              <a16:creationId xmlns:a16="http://schemas.microsoft.com/office/drawing/2014/main" id="{AB36F12B-9548-4749-808A-F2E8A0CBB4A9}"/>
            </a:ext>
          </a:extLst>
        </xdr:cNvPr>
        <xdr:cNvPicPr>
          <a:picLocks noChangeAspect="1"/>
        </xdr:cNvPicPr>
      </xdr:nvPicPr>
      <xdr:blipFill>
        <a:blip xmlns:r="http://schemas.openxmlformats.org/officeDocument/2006/relationships" r:embed="rId1"/>
        <a:stretch>
          <a:fillRect/>
        </a:stretch>
      </xdr:blipFill>
      <xdr:spPr>
        <a:xfrm>
          <a:off x="10934700" y="305847750"/>
          <a:ext cx="6114286" cy="1542857"/>
        </a:xfrm>
        <a:prstGeom prst="rect">
          <a:avLst/>
        </a:prstGeom>
      </xdr:spPr>
    </xdr:pic>
    <xdr:clientData/>
  </xdr:twoCellAnchor>
  <xdr:twoCellAnchor editAs="oneCell">
    <xdr:from>
      <xdr:col>13</xdr:col>
      <xdr:colOff>152400</xdr:colOff>
      <xdr:row>995</xdr:row>
      <xdr:rowOff>1457325</xdr:rowOff>
    </xdr:from>
    <xdr:to>
      <xdr:col>23</xdr:col>
      <xdr:colOff>246888</xdr:colOff>
      <xdr:row>998</xdr:row>
      <xdr:rowOff>628650</xdr:rowOff>
    </xdr:to>
    <xdr:pic>
      <xdr:nvPicPr>
        <xdr:cNvPr id="3" name="Picture 2">
          <a:extLst>
            <a:ext uri="{FF2B5EF4-FFF2-40B4-BE49-F238E27FC236}">
              <a16:creationId xmlns:a16="http://schemas.microsoft.com/office/drawing/2014/main" id="{B75E3181-3DF3-44A0-A30A-6E1FD977BB1F}"/>
            </a:ext>
          </a:extLst>
        </xdr:cNvPr>
        <xdr:cNvPicPr>
          <a:picLocks noChangeAspect="1"/>
        </xdr:cNvPicPr>
      </xdr:nvPicPr>
      <xdr:blipFill>
        <a:blip xmlns:r="http://schemas.openxmlformats.org/officeDocument/2006/relationships" r:embed="rId2"/>
        <a:stretch>
          <a:fillRect/>
        </a:stretch>
      </xdr:blipFill>
      <xdr:spPr>
        <a:xfrm>
          <a:off x="10944225" y="306123975"/>
          <a:ext cx="6095238" cy="3781425"/>
        </a:xfrm>
        <a:prstGeom prst="rect">
          <a:avLst/>
        </a:prstGeom>
      </xdr:spPr>
    </xdr:pic>
    <xdr:clientData/>
  </xdr:twoCellAnchor>
  <xdr:twoCellAnchor editAs="oneCell">
    <xdr:from>
      <xdr:col>13</xdr:col>
      <xdr:colOff>114300</xdr:colOff>
      <xdr:row>1049</xdr:row>
      <xdr:rowOff>28575</xdr:rowOff>
    </xdr:from>
    <xdr:to>
      <xdr:col>21</xdr:col>
      <xdr:colOff>370843</xdr:colOff>
      <xdr:row>1051</xdr:row>
      <xdr:rowOff>94894</xdr:rowOff>
    </xdr:to>
    <xdr:pic>
      <xdr:nvPicPr>
        <xdr:cNvPr id="4" name="Picture 3">
          <a:extLst>
            <a:ext uri="{FF2B5EF4-FFF2-40B4-BE49-F238E27FC236}">
              <a16:creationId xmlns:a16="http://schemas.microsoft.com/office/drawing/2014/main" id="{55349E43-5057-4056-B5A8-3ECC4AE3F25B}"/>
            </a:ext>
          </a:extLst>
        </xdr:cNvPr>
        <xdr:cNvPicPr>
          <a:picLocks noChangeAspect="1"/>
        </xdr:cNvPicPr>
      </xdr:nvPicPr>
      <xdr:blipFill>
        <a:blip xmlns:r="http://schemas.openxmlformats.org/officeDocument/2006/relationships" r:embed="rId3"/>
        <a:stretch>
          <a:fillRect/>
        </a:stretch>
      </xdr:blipFill>
      <xdr:spPr>
        <a:xfrm>
          <a:off x="10906125" y="337470750"/>
          <a:ext cx="5057143" cy="284761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38100</xdr:colOff>
      <xdr:row>28</xdr:row>
      <xdr:rowOff>155575</xdr:rowOff>
    </xdr:from>
    <xdr:to>
      <xdr:col>6</xdr:col>
      <xdr:colOff>73660</xdr:colOff>
      <xdr:row>39</xdr:row>
      <xdr:rowOff>155575</xdr:rowOff>
    </xdr:to>
    <xdr:sp macro="" textlink="">
      <xdr:nvSpPr>
        <xdr:cNvPr id="2" name="Right Brace 1">
          <a:extLst>
            <a:ext uri="{FF2B5EF4-FFF2-40B4-BE49-F238E27FC236}">
              <a16:creationId xmlns:a16="http://schemas.microsoft.com/office/drawing/2014/main" id="{5EBD1C44-EBA4-4B09-AE58-201BAA301699}"/>
            </a:ext>
          </a:extLst>
        </xdr:cNvPr>
        <xdr:cNvSpPr/>
      </xdr:nvSpPr>
      <xdr:spPr bwMode="auto">
        <a:xfrm>
          <a:off x="6600825" y="5248275"/>
          <a:ext cx="47625" cy="2047875"/>
        </a:xfrm>
        <a:prstGeom prst="rightBrac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lang="en-GB" sz="1100"/>
        </a:p>
      </xdr:txBody>
    </xdr:sp>
    <xdr:clientData/>
  </xdr:twoCellAnchor>
  <xdr:twoCellAnchor>
    <xdr:from>
      <xdr:col>6</xdr:col>
      <xdr:colOff>38100</xdr:colOff>
      <xdr:row>28</xdr:row>
      <xdr:rowOff>155575</xdr:rowOff>
    </xdr:from>
    <xdr:to>
      <xdr:col>6</xdr:col>
      <xdr:colOff>73660</xdr:colOff>
      <xdr:row>39</xdr:row>
      <xdr:rowOff>155575</xdr:rowOff>
    </xdr:to>
    <xdr:sp macro="" textlink="">
      <xdr:nvSpPr>
        <xdr:cNvPr id="3" name="Right Brace 2">
          <a:extLst>
            <a:ext uri="{FF2B5EF4-FFF2-40B4-BE49-F238E27FC236}">
              <a16:creationId xmlns:a16="http://schemas.microsoft.com/office/drawing/2014/main" id="{53BF0EEE-8B18-42F7-B988-334F9BFE65A7}"/>
            </a:ext>
          </a:extLst>
        </xdr:cNvPr>
        <xdr:cNvSpPr/>
      </xdr:nvSpPr>
      <xdr:spPr bwMode="auto">
        <a:xfrm>
          <a:off x="6598444" y="4799013"/>
          <a:ext cx="35560" cy="2024062"/>
        </a:xfrm>
        <a:prstGeom prst="rightBrac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lang="en-GB" sz="1100"/>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485775</xdr:colOff>
      <xdr:row>0</xdr:row>
      <xdr:rowOff>609600</xdr:rowOff>
    </xdr:from>
    <xdr:to>
      <xdr:col>0</xdr:col>
      <xdr:colOff>2286000</xdr:colOff>
      <xdr:row>0</xdr:row>
      <xdr:rowOff>1771650</xdr:rowOff>
    </xdr:to>
    <xdr:pic>
      <xdr:nvPicPr>
        <xdr:cNvPr id="22391" name="Picture 4" descr="W:\Marketing\Public\2014\Certification Brand Assets\Logos\SA Certification Logo\SA Certification Logo\SA Certification WEB RGB LOGOS\SA_Certification_Logo_RGB.jpg">
          <a:extLst>
            <a:ext uri="{FF2B5EF4-FFF2-40B4-BE49-F238E27FC236}">
              <a16:creationId xmlns:a16="http://schemas.microsoft.com/office/drawing/2014/main" id="{EC9D9AA0-0205-4F98-858A-1283D3CBF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5775" y="609600"/>
          <a:ext cx="1800225" cy="1162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447675</xdr:colOff>
      <xdr:row>34</xdr:row>
      <xdr:rowOff>190500</xdr:rowOff>
    </xdr:from>
    <xdr:to>
      <xdr:col>1</xdr:col>
      <xdr:colOff>2266950</xdr:colOff>
      <xdr:row>34</xdr:row>
      <xdr:rowOff>704850</xdr:rowOff>
    </xdr:to>
    <xdr:pic>
      <xdr:nvPicPr>
        <xdr:cNvPr id="22392" name="Picture 1">
          <a:extLst>
            <a:ext uri="{FF2B5EF4-FFF2-40B4-BE49-F238E27FC236}">
              <a16:creationId xmlns:a16="http://schemas.microsoft.com/office/drawing/2014/main" id="{ACE28122-1F35-4DA0-9FD3-88B4E3621AE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143250" y="9763125"/>
          <a:ext cx="1819275"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323850</xdr:colOff>
      <xdr:row>0</xdr:row>
      <xdr:rowOff>57150</xdr:rowOff>
    </xdr:from>
    <xdr:to>
      <xdr:col>3</xdr:col>
      <xdr:colOff>1504950</xdr:colOff>
      <xdr:row>0</xdr:row>
      <xdr:rowOff>1790700</xdr:rowOff>
    </xdr:to>
    <xdr:pic>
      <xdr:nvPicPr>
        <xdr:cNvPr id="57394" name="Picture 1">
          <a:extLst>
            <a:ext uri="{FF2B5EF4-FFF2-40B4-BE49-F238E27FC236}">
              <a16:creationId xmlns:a16="http://schemas.microsoft.com/office/drawing/2014/main" id="{DA68D21E-B8DB-4B34-B166-BAF61699281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43425" y="57150"/>
          <a:ext cx="11811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47625</xdr:colOff>
      <xdr:row>0</xdr:row>
      <xdr:rowOff>466725</xdr:rowOff>
    </xdr:from>
    <xdr:to>
      <xdr:col>0</xdr:col>
      <xdr:colOff>1466850</xdr:colOff>
      <xdr:row>0</xdr:row>
      <xdr:rowOff>1381125</xdr:rowOff>
    </xdr:to>
    <xdr:pic>
      <xdr:nvPicPr>
        <xdr:cNvPr id="57395" name="Picture 4" descr="W:\Marketing\Public\2014\Certification Brand Assets\Logos\SA Certification Logo\SA Certification Logo\SA Certification WEB RGB LOGOS\SA_Certification_Logo_RGB.jpg">
          <a:extLst>
            <a:ext uri="{FF2B5EF4-FFF2-40B4-BE49-F238E27FC236}">
              <a16:creationId xmlns:a16="http://schemas.microsoft.com/office/drawing/2014/main" id="{DBF9FED7-8378-492E-A23C-51C77F4085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625" y="466725"/>
          <a:ext cx="1419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323850</xdr:colOff>
      <xdr:row>0</xdr:row>
      <xdr:rowOff>57150</xdr:rowOff>
    </xdr:from>
    <xdr:to>
      <xdr:col>3</xdr:col>
      <xdr:colOff>1504950</xdr:colOff>
      <xdr:row>0</xdr:row>
      <xdr:rowOff>1790700</xdr:rowOff>
    </xdr:to>
    <xdr:pic>
      <xdr:nvPicPr>
        <xdr:cNvPr id="54371" name="Picture 1">
          <a:extLst>
            <a:ext uri="{FF2B5EF4-FFF2-40B4-BE49-F238E27FC236}">
              <a16:creationId xmlns:a16="http://schemas.microsoft.com/office/drawing/2014/main" id="{DBD7F787-1FD1-4905-BF4A-7D8CD845ABE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43425" y="57150"/>
          <a:ext cx="11811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47625</xdr:colOff>
      <xdr:row>0</xdr:row>
      <xdr:rowOff>466725</xdr:rowOff>
    </xdr:from>
    <xdr:to>
      <xdr:col>0</xdr:col>
      <xdr:colOff>1466850</xdr:colOff>
      <xdr:row>0</xdr:row>
      <xdr:rowOff>1381125</xdr:rowOff>
    </xdr:to>
    <xdr:pic>
      <xdr:nvPicPr>
        <xdr:cNvPr id="54372" name="Picture 4" descr="W:\Marketing\Public\2014\Certification Brand Assets\Logos\SA Certification Logo\SA Certification Logo\SA Certification WEB RGB LOGOS\SA_Certification_Logo_RGB.jpg">
          <a:extLst>
            <a:ext uri="{FF2B5EF4-FFF2-40B4-BE49-F238E27FC236}">
              <a16:creationId xmlns:a16="http://schemas.microsoft.com/office/drawing/2014/main" id="{E7B885AC-18D1-4CBC-95B0-3427FC4DB1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625" y="466725"/>
          <a:ext cx="1419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447675</xdr:colOff>
      <xdr:row>0</xdr:row>
      <xdr:rowOff>0</xdr:rowOff>
    </xdr:from>
    <xdr:to>
      <xdr:col>0</xdr:col>
      <xdr:colOff>400050</xdr:colOff>
      <xdr:row>0</xdr:row>
      <xdr:rowOff>0</xdr:rowOff>
    </xdr:to>
    <xdr:pic>
      <xdr:nvPicPr>
        <xdr:cNvPr id="33344" name="Picture 1">
          <a:extLst>
            <a:ext uri="{FF2B5EF4-FFF2-40B4-BE49-F238E27FC236}">
              <a16:creationId xmlns:a16="http://schemas.microsoft.com/office/drawing/2014/main" id="{8C922F7A-25D9-4FD0-BD6F-9BFEB4A3F4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7675"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orestry/Masters/Certification%20Records/CURRENT%20LICENSEES/002701%20Ottawa%20Valley%20Forests%20Inc/2020%20S5/RT-FM-001-22%20Ottawa%20Valley%20Forest%20Inc%202020%20S5%20002701%20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1 Basic Info"/>
      <sheetName val="2 Findings"/>
      <sheetName val="3 RA Cert process"/>
      <sheetName val="4 Admin "/>
      <sheetName val="5 RA Forest"/>
      <sheetName val="5a MA Group"/>
      <sheetName val="6 S1"/>
      <sheetName val="7 S2"/>
      <sheetName val="8 S3"/>
      <sheetName val="9 S4"/>
      <sheetName val="10 S5"/>
      <sheetName val="A1 FM checklist RA-S4"/>
      <sheetName val="NFSS checklist"/>
      <sheetName val=" A1.1 Pesticides 2019"/>
      <sheetName val=" A1.1 Pesticides"/>
      <sheetName val="A1.2 IFL 2019"/>
      <sheetName val="A1.2 IFL"/>
      <sheetName val="A2 Consultation"/>
      <sheetName val="A3 Species list"/>
      <sheetName val="A4 CITES trees"/>
      <sheetName val="A5 additional info"/>
      <sheetName val="A6 Group checklist"/>
      <sheetName val="A7 Members &amp; FMUs"/>
      <sheetName val="A8 sampling"/>
      <sheetName val="A9 NTFP checklist"/>
      <sheetName val="A10 Glossary"/>
      <sheetName val="A11 Cert decsn"/>
      <sheetName val="A12a Product schedule"/>
      <sheetName val="A13 ILO conventions"/>
      <sheetName val="A14 Product codes"/>
      <sheetName val="A15 Translated summary"/>
      <sheetName val="A16 ES checklist and statement"/>
      <sheetName val="A17 ES Findings"/>
      <sheetName val="A18 Opening &amp; Closing"/>
    </sheetNames>
    <sheetDataSet>
      <sheetData sheetId="0">
        <row r="3">
          <cell r="D3" t="str">
            <v>Ottawa Valley Forest Incorporated</v>
          </cell>
        </row>
        <row r="7">
          <cell r="D7" t="str">
            <v>SA-FM/COC-002701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CB4446CF-15DA-4F27-AF26-2837F93C6987}" name="Table25" displayName="Table25" ref="B233:D237" totalsRowShown="0" headerRowDxfId="21" headerRowBorderDxfId="20">
  <tableColumns count="3">
    <tableColumn id="1" xr3:uid="{BA27E64D-CE32-4AE8-8BF4-E8EBF807112F}" name="Size class"/>
    <tableColumn id="2" xr3:uid="{CD6E32EB-4E86-4237-AE4D-A5ECEEE8EE09}" name="# of MUs" dataDxfId="19"/>
    <tableColumn id="3" xr3:uid="{F5F98268-ACCA-42C1-A34F-5157EB23AB64}" name="Internal monitoring (at minimum)" dataDxfId="18"/>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ovfi.ca/" TargetMode="External"/><Relationship Id="rId1" Type="http://schemas.openxmlformats.org/officeDocument/2006/relationships/hyperlink" Target="mailto:planning@ovfi.ca" TargetMode="Externa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2.xml"/><Relationship Id="rId1" Type="http://schemas.openxmlformats.org/officeDocument/2006/relationships/printerSettings" Target="../printerSettings/printerSettings12.bin"/><Relationship Id="rId4" Type="http://schemas.openxmlformats.org/officeDocument/2006/relationships/comments" Target="../comments8.xml"/></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pesticides.fsc.org/strategy-database"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printerSettings" Target="../printerSettings/printerSettings17.bin"/><Relationship Id="rId2" Type="http://schemas.openxmlformats.org/officeDocument/2006/relationships/hyperlink" Target="http://www.cites.org/eng/resources/species.html" TargetMode="External"/><Relationship Id="rId1" Type="http://schemas.openxmlformats.org/officeDocument/2006/relationships/hyperlink" Target="http://www.unep-wcmc.org/species/dbases/CITES-listedtrees.html" TargetMode="External"/></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4.xml"/><Relationship Id="rId1" Type="http://schemas.openxmlformats.org/officeDocument/2006/relationships/printerSettings" Target="../printerSettings/printerSettings24.bin"/><Relationship Id="rId4" Type="http://schemas.openxmlformats.org/officeDocument/2006/relationships/comments" Target="../comments10.xml"/></Relationships>
</file>

<file path=xl/worksheets/_rels/sheet25.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5.xml"/><Relationship Id="rId1" Type="http://schemas.openxmlformats.org/officeDocument/2006/relationships/printerSettings" Target="../printerSettings/printerSettings25.bin"/><Relationship Id="rId4" Type="http://schemas.openxmlformats.org/officeDocument/2006/relationships/comments" Target="../comments11.xml"/></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8" Type="http://schemas.openxmlformats.org/officeDocument/2006/relationships/hyperlink" Target="http://unstats.un.org/unsd/cr/registry/regcs.asp?Cl=16&amp;Lg=1&amp;Co=312" TargetMode="External"/><Relationship Id="rId3" Type="http://schemas.openxmlformats.org/officeDocument/2006/relationships/hyperlink" Target="http://unstats.un.org/unsd/cr/registry/regcs.asp?Cl=16&amp;Lg=1&amp;Co=3812" TargetMode="External"/><Relationship Id="rId7" Type="http://schemas.openxmlformats.org/officeDocument/2006/relationships/hyperlink" Target="http://unstats.un.org/unsd/cr/registry/regcs.asp?Cl=16&amp;Lg=1&amp;Co=38112" TargetMode="External"/><Relationship Id="rId12" Type="http://schemas.openxmlformats.org/officeDocument/2006/relationships/printerSettings" Target="../printerSettings/printerSettings28.bin"/><Relationship Id="rId2" Type="http://schemas.openxmlformats.org/officeDocument/2006/relationships/hyperlink" Target="http://unstats.un.org/unsd/cr/registry/regcs.asp?Cl=16&amp;Lg=1&amp;Co=3811" TargetMode="External"/><Relationship Id="rId1" Type="http://schemas.openxmlformats.org/officeDocument/2006/relationships/hyperlink" Target="http://unstats.un.org/unsd/cr/registry/regcs.asp?Cl=16&amp;Lg=1&amp;Co=311" TargetMode="External"/><Relationship Id="rId6" Type="http://schemas.openxmlformats.org/officeDocument/2006/relationships/hyperlink" Target="http://unstats.un.org/unsd/cr/registry/regcs.asp?Cl=16&amp;Lg=1&amp;Co=3816" TargetMode="External"/><Relationship Id="rId11" Type="http://schemas.openxmlformats.org/officeDocument/2006/relationships/hyperlink" Target="http://unstats.un.org/unsd/cr/registry/regcs.asp?Cl=16&amp;Lg=1&amp;Co=31100" TargetMode="External"/><Relationship Id="rId5" Type="http://schemas.openxmlformats.org/officeDocument/2006/relationships/hyperlink" Target="http://unstats.un.org/unsd/cr/registry/regcs.asp?Cl=16&amp;Lg=1&amp;Co=3814" TargetMode="External"/><Relationship Id="rId10" Type="http://schemas.openxmlformats.org/officeDocument/2006/relationships/hyperlink" Target="http://unstats.un.org/unsd/cr/registry/regcs.asp?Cl=16&amp;Lg=1&amp;Co=317" TargetMode="External"/><Relationship Id="rId4" Type="http://schemas.openxmlformats.org/officeDocument/2006/relationships/hyperlink" Target="http://unstats.un.org/unsd/cr/registry/regcs.asp?Cl=16&amp;Lg=1&amp;Co=3813" TargetMode="External"/><Relationship Id="rId9" Type="http://schemas.openxmlformats.org/officeDocument/2006/relationships/hyperlink" Target="http://unstats.un.org/unsd/cr/registry/regcs.asp?Cl=16&amp;Lg=1&amp;Co=316" TargetMode="External"/></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comments" Target="../comments13.xml"/><Relationship Id="rId1" Type="http://schemas.openxmlformats.org/officeDocument/2006/relationships/vmlDrawing" Target="../drawings/vmlDrawing13.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60"/>
  <sheetViews>
    <sheetView tabSelected="1" view="pageBreakPreview" zoomScaleNormal="75" zoomScaleSheetLayoutView="100" workbookViewId="0">
      <selection activeCell="G45" sqref="G45"/>
    </sheetView>
  </sheetViews>
  <sheetFormatPr defaultColWidth="9" defaultRowHeight="12.5"/>
  <cols>
    <col min="1" max="1" width="6" style="7" customWidth="1"/>
    <col min="2" max="2" width="13" style="7" customWidth="1"/>
    <col min="3" max="3" width="16.81640625" style="7" customWidth="1"/>
    <col min="4" max="5" width="23.453125" style="7" customWidth="1"/>
    <col min="6" max="7" width="14.7265625" style="7" customWidth="1"/>
    <col min="8" max="8" width="3.26953125" style="7" customWidth="1"/>
    <col min="9" max="16384" width="9" style="7"/>
  </cols>
  <sheetData>
    <row r="1" spans="1:9" ht="153.75" customHeight="1">
      <c r="A1" s="958"/>
      <c r="B1" s="953"/>
      <c r="C1" s="953"/>
      <c r="D1" s="964" t="s">
        <v>0</v>
      </c>
      <c r="E1" s="964"/>
      <c r="F1" s="964"/>
      <c r="G1" s="964"/>
      <c r="H1" s="690"/>
    </row>
    <row r="2" spans="1:9">
      <c r="A2" s="101"/>
      <c r="B2" s="101"/>
      <c r="I2" s="102"/>
    </row>
    <row r="3" spans="1:9" ht="39.75" customHeight="1">
      <c r="A3" s="960" t="s">
        <v>1</v>
      </c>
      <c r="B3" s="961"/>
      <c r="C3" s="961"/>
      <c r="D3" s="965" t="str">
        <f>'1 Basic Info'!C7</f>
        <v>Ottawa Valley Forest</v>
      </c>
      <c r="E3" s="965"/>
      <c r="F3" s="952"/>
      <c r="G3" s="952"/>
      <c r="H3" s="5"/>
      <c r="I3" s="6"/>
    </row>
    <row r="4" spans="1:9" ht="17.5">
      <c r="A4" s="959" t="s">
        <v>2</v>
      </c>
      <c r="B4" s="950"/>
      <c r="C4" s="950"/>
      <c r="D4" s="951" t="s">
        <v>2353</v>
      </c>
      <c r="E4" s="951"/>
      <c r="F4" s="952"/>
      <c r="G4" s="952"/>
      <c r="H4" s="5"/>
      <c r="I4" s="6"/>
    </row>
    <row r="5" spans="1:9" ht="17.5">
      <c r="A5" s="688" t="s">
        <v>3</v>
      </c>
      <c r="B5" s="601"/>
      <c r="C5" s="602"/>
      <c r="D5" s="951" t="s">
        <v>2354</v>
      </c>
      <c r="E5" s="951"/>
      <c r="F5" s="951"/>
      <c r="G5" s="951"/>
      <c r="H5" s="5"/>
      <c r="I5" s="6"/>
    </row>
    <row r="6" spans="1:9" ht="18" customHeight="1">
      <c r="A6" s="949" t="s">
        <v>4</v>
      </c>
      <c r="B6" s="950"/>
      <c r="C6" s="950"/>
      <c r="D6" s="951" t="s">
        <v>2355</v>
      </c>
      <c r="E6" s="951"/>
      <c r="F6" s="952"/>
      <c r="G6" s="952"/>
      <c r="H6" s="5"/>
      <c r="I6" s="6"/>
    </row>
    <row r="7" spans="1:9" ht="18" customHeight="1">
      <c r="A7" s="688" t="s">
        <v>5</v>
      </c>
      <c r="B7" s="602"/>
      <c r="C7" s="602"/>
      <c r="D7" s="951" t="s">
        <v>2356</v>
      </c>
      <c r="E7" s="951"/>
      <c r="F7" s="952"/>
      <c r="G7" s="952"/>
      <c r="H7" s="5"/>
      <c r="I7" s="6"/>
    </row>
    <row r="8" spans="1:9" ht="20">
      <c r="A8" s="688" t="s">
        <v>6</v>
      </c>
      <c r="B8" s="602"/>
      <c r="C8" s="602"/>
      <c r="D8" s="957" t="s">
        <v>2357</v>
      </c>
      <c r="E8" s="957"/>
      <c r="F8" s="957"/>
      <c r="G8" s="957"/>
      <c r="H8" s="5"/>
      <c r="I8" s="6"/>
    </row>
    <row r="9" spans="1:9" ht="17.5">
      <c r="A9" s="688" t="s">
        <v>7</v>
      </c>
      <c r="B9" s="601"/>
      <c r="C9" s="602"/>
      <c r="D9" s="962">
        <v>44516</v>
      </c>
      <c r="E9" s="962"/>
      <c r="F9" s="963"/>
      <c r="G9" s="963"/>
      <c r="H9" s="5"/>
      <c r="I9" s="6"/>
    </row>
    <row r="10" spans="1:9" ht="17.5">
      <c r="A10" s="949" t="s">
        <v>8</v>
      </c>
      <c r="B10" s="950"/>
      <c r="C10" s="950"/>
      <c r="D10" s="962">
        <v>46341</v>
      </c>
      <c r="E10" s="962"/>
      <c r="F10" s="963"/>
      <c r="G10" s="963"/>
      <c r="H10" s="5"/>
      <c r="I10" s="6"/>
    </row>
    <row r="11" spans="1:9" ht="12.75" customHeight="1">
      <c r="A11" s="688"/>
      <c r="B11" s="689"/>
      <c r="C11" s="689"/>
      <c r="D11" s="603"/>
      <c r="E11" s="603"/>
      <c r="F11" s="604"/>
      <c r="G11" s="604"/>
      <c r="H11" s="5"/>
      <c r="I11" s="6"/>
    </row>
    <row r="12" spans="1:9" ht="15" customHeight="1">
      <c r="A12" s="954" t="s">
        <v>9</v>
      </c>
      <c r="B12" s="954"/>
      <c r="C12" s="954"/>
      <c r="D12" s="603"/>
      <c r="E12" s="603"/>
      <c r="F12" s="604"/>
      <c r="G12" s="604"/>
      <c r="H12" s="5"/>
      <c r="I12" s="6"/>
    </row>
    <row r="13" spans="1:9">
      <c r="A13" s="605"/>
      <c r="B13" s="605"/>
      <c r="C13" s="605"/>
      <c r="D13" s="606" t="s">
        <v>10</v>
      </c>
      <c r="E13" s="606"/>
      <c r="F13" s="607"/>
      <c r="G13" s="607"/>
      <c r="H13" s="5"/>
      <c r="I13" s="6"/>
    </row>
    <row r="14" spans="1:9" ht="14.25" customHeight="1">
      <c r="A14" s="608"/>
      <c r="B14" s="689"/>
      <c r="C14" s="691"/>
      <c r="D14" s="606" t="s">
        <v>11</v>
      </c>
      <c r="E14" s="606"/>
      <c r="F14" s="607"/>
      <c r="G14" s="607"/>
      <c r="H14" s="5"/>
      <c r="I14" s="6"/>
    </row>
    <row r="15" spans="1:9" ht="13.5" customHeight="1">
      <c r="A15" s="608"/>
      <c r="B15" s="689"/>
      <c r="C15" s="691"/>
      <c r="D15" s="606" t="s">
        <v>12</v>
      </c>
      <c r="E15" s="606"/>
      <c r="F15" s="607"/>
      <c r="G15" s="607"/>
      <c r="H15" s="5"/>
      <c r="I15" s="6"/>
    </row>
    <row r="16" spans="1:9" ht="14.25" customHeight="1">
      <c r="A16" s="608"/>
      <c r="B16" s="689"/>
      <c r="C16" s="691"/>
      <c r="D16" s="606" t="s">
        <v>13</v>
      </c>
      <c r="E16" s="606"/>
      <c r="F16" s="607"/>
      <c r="G16" s="607"/>
      <c r="H16" s="5"/>
      <c r="I16" s="6"/>
    </row>
    <row r="17" spans="1:9" ht="14.25" customHeight="1">
      <c r="A17" s="608"/>
      <c r="B17" s="689"/>
      <c r="C17" s="691"/>
      <c r="D17" s="606" t="s">
        <v>2358</v>
      </c>
      <c r="E17" s="606"/>
      <c r="F17" s="607"/>
      <c r="G17" s="607"/>
      <c r="H17" s="5"/>
      <c r="I17" s="6"/>
    </row>
    <row r="18" spans="1:9" ht="14.25" hidden="1" customHeight="1">
      <c r="A18" s="608"/>
      <c r="B18" s="689"/>
      <c r="C18" s="691"/>
      <c r="D18" s="606" t="s">
        <v>14</v>
      </c>
      <c r="E18" s="606"/>
      <c r="F18" s="607"/>
      <c r="G18" s="607"/>
      <c r="H18" s="5"/>
      <c r="I18" s="6"/>
    </row>
    <row r="19" spans="1:9" ht="15" hidden="1" customHeight="1">
      <c r="A19" s="608"/>
      <c r="B19" s="689"/>
      <c r="C19" s="691"/>
      <c r="D19" s="606" t="s">
        <v>15</v>
      </c>
      <c r="E19" s="606"/>
      <c r="F19" s="607"/>
      <c r="G19" s="607"/>
      <c r="H19" s="5"/>
      <c r="I19" s="6"/>
    </row>
    <row r="20" spans="1:9" ht="12.75" hidden="1" customHeight="1">
      <c r="A20" s="608"/>
      <c r="B20" s="689"/>
      <c r="C20" s="691"/>
      <c r="D20" s="606" t="s">
        <v>16</v>
      </c>
      <c r="E20" s="606"/>
      <c r="F20" s="607"/>
      <c r="G20" s="607"/>
      <c r="H20" s="5"/>
      <c r="I20" s="6"/>
    </row>
    <row r="21" spans="1:9" ht="14.25" hidden="1" customHeight="1">
      <c r="A21" s="608"/>
      <c r="B21" s="689"/>
      <c r="C21" s="691"/>
      <c r="D21" s="606" t="s">
        <v>17</v>
      </c>
      <c r="E21" s="606"/>
      <c r="F21" s="607"/>
      <c r="G21" s="607"/>
      <c r="H21" s="5"/>
      <c r="I21" s="6"/>
    </row>
    <row r="22" spans="1:9" ht="15" customHeight="1">
      <c r="A22" s="608"/>
      <c r="B22" s="689"/>
      <c r="C22" s="691" t="s">
        <v>18</v>
      </c>
      <c r="D22" s="606" t="s">
        <v>3076</v>
      </c>
      <c r="E22" s="606"/>
      <c r="F22" s="607"/>
      <c r="G22" s="607"/>
      <c r="H22" s="5"/>
      <c r="I22" s="6"/>
    </row>
    <row r="23" spans="1:9" ht="15" customHeight="1">
      <c r="A23" s="608"/>
      <c r="B23" s="689"/>
      <c r="C23" s="691"/>
      <c r="D23" s="606" t="s">
        <v>19</v>
      </c>
      <c r="E23" s="606"/>
      <c r="F23" s="607"/>
      <c r="G23" s="607"/>
      <c r="H23" s="5"/>
      <c r="I23" s="6"/>
    </row>
    <row r="24" spans="1:9" ht="15" customHeight="1">
      <c r="A24" s="608"/>
      <c r="B24" s="689"/>
      <c r="C24" s="691"/>
      <c r="D24" s="606" t="s">
        <v>20</v>
      </c>
      <c r="E24" s="606"/>
      <c r="F24" s="607"/>
      <c r="G24" s="607"/>
      <c r="H24" s="5"/>
      <c r="I24" s="6"/>
    </row>
    <row r="25" spans="1:9" ht="14.25" customHeight="1">
      <c r="A25" s="608"/>
      <c r="B25" s="689"/>
      <c r="C25" s="691"/>
      <c r="D25" s="606" t="s">
        <v>21</v>
      </c>
      <c r="E25" s="606"/>
      <c r="F25" s="607"/>
      <c r="G25" s="607"/>
      <c r="H25" s="5"/>
      <c r="I25" s="6"/>
    </row>
    <row r="26" spans="1:9" ht="13.5" customHeight="1">
      <c r="A26" s="608"/>
      <c r="B26" s="689"/>
      <c r="C26" s="691"/>
      <c r="D26" s="606" t="s">
        <v>22</v>
      </c>
      <c r="E26" s="606"/>
      <c r="F26" s="607"/>
      <c r="G26" s="607"/>
      <c r="H26" s="5"/>
      <c r="I26" s="6"/>
    </row>
    <row r="27" spans="1:9" ht="13.5" customHeight="1">
      <c r="A27" s="608"/>
      <c r="B27" s="689"/>
      <c r="C27" s="691"/>
      <c r="D27" s="606" t="s">
        <v>23</v>
      </c>
      <c r="E27" s="606"/>
      <c r="F27" s="607"/>
      <c r="G27" s="607"/>
      <c r="H27" s="5"/>
      <c r="I27" s="6"/>
    </row>
    <row r="28" spans="1:9" ht="12.75" customHeight="1">
      <c r="A28" s="608"/>
      <c r="B28" s="689"/>
      <c r="C28" s="691"/>
      <c r="D28" s="606" t="s">
        <v>24</v>
      </c>
      <c r="E28" s="606"/>
      <c r="F28" s="607"/>
      <c r="G28" s="607"/>
      <c r="H28" s="5"/>
      <c r="I28" s="6"/>
    </row>
    <row r="29" spans="1:9" ht="13.5" hidden="1" customHeight="1">
      <c r="A29" s="608"/>
      <c r="B29" s="689"/>
      <c r="C29" s="691"/>
      <c r="D29" s="606" t="s">
        <v>25</v>
      </c>
      <c r="E29" s="606"/>
      <c r="F29" s="607"/>
      <c r="G29" s="607"/>
      <c r="H29" s="5"/>
      <c r="I29" s="6"/>
    </row>
    <row r="30" spans="1:9" ht="13.5" hidden="1" customHeight="1">
      <c r="A30" s="688"/>
      <c r="B30" s="689"/>
      <c r="C30" s="689"/>
      <c r="D30" s="606" t="s">
        <v>26</v>
      </c>
      <c r="E30" s="606"/>
      <c r="F30" s="607"/>
      <c r="G30" s="607"/>
      <c r="H30" s="5"/>
      <c r="I30" s="6"/>
    </row>
    <row r="31" spans="1:9" ht="14.25" hidden="1" customHeight="1">
      <c r="A31" s="688"/>
      <c r="B31" s="689"/>
      <c r="C31" s="689"/>
      <c r="D31" s="607" t="s">
        <v>27</v>
      </c>
      <c r="E31" s="607"/>
      <c r="F31" s="607"/>
      <c r="G31" s="607"/>
      <c r="H31" s="5"/>
      <c r="I31" s="6"/>
    </row>
    <row r="32" spans="1:9" ht="17.5" hidden="1">
      <c r="A32" s="688"/>
      <c r="B32" s="689"/>
      <c r="C32" s="689"/>
      <c r="D32" s="602" t="s">
        <v>28</v>
      </c>
      <c r="E32" s="602"/>
      <c r="F32" s="602"/>
      <c r="G32" s="602"/>
      <c r="H32" s="5"/>
      <c r="I32" s="6"/>
    </row>
    <row r="33" spans="1:9" ht="14.25" customHeight="1">
      <c r="A33" s="688"/>
      <c r="B33" s="689"/>
      <c r="C33" s="689"/>
      <c r="D33" s="607" t="s">
        <v>29</v>
      </c>
      <c r="E33" s="607"/>
      <c r="F33" s="607"/>
      <c r="G33" s="607"/>
      <c r="H33" s="5"/>
      <c r="I33" s="6"/>
    </row>
    <row r="34" spans="1:9" ht="15" customHeight="1">
      <c r="A34" s="688"/>
      <c r="B34" s="689"/>
      <c r="C34" s="689"/>
      <c r="D34" s="607" t="s">
        <v>30</v>
      </c>
      <c r="E34" s="607"/>
      <c r="F34" s="607"/>
      <c r="G34" s="607"/>
      <c r="H34" s="5"/>
      <c r="I34" s="6"/>
    </row>
    <row r="35" spans="1:9" ht="14.25" customHeight="1">
      <c r="A35" s="688"/>
      <c r="B35" s="689"/>
      <c r="C35" s="689"/>
      <c r="D35" s="607" t="s">
        <v>31</v>
      </c>
      <c r="E35" s="607"/>
      <c r="F35" s="607"/>
      <c r="G35" s="607"/>
      <c r="H35" s="5"/>
      <c r="I35" s="6"/>
    </row>
    <row r="36" spans="1:9" ht="14.25" hidden="1" customHeight="1">
      <c r="A36" s="688"/>
      <c r="B36" s="689"/>
      <c r="C36" s="689"/>
      <c r="D36" s="607" t="s">
        <v>32</v>
      </c>
      <c r="E36" s="607"/>
      <c r="F36" s="607"/>
      <c r="G36" s="607"/>
      <c r="H36" s="5"/>
      <c r="I36" s="6"/>
    </row>
    <row r="37" spans="1:9" ht="15.75" customHeight="1">
      <c r="A37" s="688"/>
      <c r="B37" s="689"/>
      <c r="C37" s="689"/>
      <c r="D37" s="607" t="s">
        <v>33</v>
      </c>
      <c r="E37" s="607"/>
      <c r="F37" s="607"/>
      <c r="G37" s="607"/>
      <c r="H37" s="5"/>
      <c r="I37" s="6"/>
    </row>
    <row r="38" spans="1:9" ht="14.25" customHeight="1">
      <c r="A38" s="688"/>
      <c r="B38" s="689"/>
      <c r="C38" s="689"/>
      <c r="D38" s="607" t="s">
        <v>34</v>
      </c>
      <c r="E38" s="607"/>
      <c r="F38" s="607"/>
      <c r="G38" s="607"/>
      <c r="H38" s="5"/>
      <c r="I38" s="6"/>
    </row>
    <row r="39" spans="1:9" ht="15" hidden="1" customHeight="1">
      <c r="A39" s="688"/>
      <c r="B39" s="689"/>
      <c r="C39" s="689"/>
      <c r="D39" s="607" t="s">
        <v>35</v>
      </c>
      <c r="E39" s="607"/>
      <c r="F39" s="607"/>
      <c r="G39" s="607"/>
      <c r="H39" s="5"/>
      <c r="I39" s="6"/>
    </row>
    <row r="40" spans="1:9" ht="15" hidden="1" customHeight="1">
      <c r="A40" s="688"/>
      <c r="B40" s="689"/>
      <c r="C40" s="689"/>
      <c r="D40" s="607" t="s">
        <v>36</v>
      </c>
      <c r="E40" s="607"/>
      <c r="F40" s="607"/>
      <c r="G40" s="607"/>
      <c r="H40" s="5"/>
      <c r="I40" s="6"/>
    </row>
    <row r="41" spans="1:9" ht="15" hidden="1" customHeight="1">
      <c r="A41" s="688"/>
      <c r="B41" s="689"/>
      <c r="C41" s="689"/>
      <c r="D41" s="607" t="s">
        <v>37</v>
      </c>
      <c r="E41" s="607"/>
      <c r="F41" s="607"/>
      <c r="G41" s="607"/>
      <c r="H41" s="5"/>
      <c r="I41" s="6"/>
    </row>
    <row r="42" spans="1:9" ht="15" customHeight="1">
      <c r="A42" s="688"/>
      <c r="B42" s="689"/>
      <c r="C42" s="689"/>
      <c r="D42" s="607" t="s">
        <v>38</v>
      </c>
      <c r="E42" s="607"/>
      <c r="F42" s="607"/>
      <c r="G42" s="607"/>
      <c r="H42" s="5"/>
      <c r="I42" s="6"/>
    </row>
    <row r="43" spans="1:9" ht="17.5">
      <c r="A43" s="602"/>
      <c r="B43" s="601"/>
      <c r="C43" s="602"/>
      <c r="D43" s="602"/>
      <c r="E43" s="602"/>
      <c r="F43" s="602"/>
      <c r="G43" s="602"/>
      <c r="H43" s="329"/>
    </row>
    <row r="44" spans="1:9" ht="42">
      <c r="A44" s="609"/>
      <c r="B44" s="610" t="s">
        <v>39</v>
      </c>
      <c r="C44" s="610" t="s">
        <v>40</v>
      </c>
      <c r="D44" s="610" t="s">
        <v>41</v>
      </c>
      <c r="E44" s="610" t="s">
        <v>42</v>
      </c>
      <c r="F44" s="611" t="s">
        <v>43</v>
      </c>
      <c r="G44" s="612" t="s">
        <v>44</v>
      </c>
      <c r="H44" s="103"/>
    </row>
    <row r="45" spans="1:9" ht="28">
      <c r="A45" s="609" t="s">
        <v>1092</v>
      </c>
      <c r="B45" s="613" t="s">
        <v>3205</v>
      </c>
      <c r="C45" s="613" t="s">
        <v>2359</v>
      </c>
      <c r="D45" s="613" t="s">
        <v>3623</v>
      </c>
      <c r="E45" s="613">
        <v>44504</v>
      </c>
      <c r="F45" s="613" t="s">
        <v>3629</v>
      </c>
      <c r="G45" s="613">
        <v>44505</v>
      </c>
      <c r="H45" s="104"/>
    </row>
    <row r="46" spans="1:9" ht="14">
      <c r="A46" s="609" t="s">
        <v>46</v>
      </c>
      <c r="B46" s="613"/>
      <c r="C46" s="613"/>
      <c r="D46" s="613"/>
      <c r="E46" s="613"/>
      <c r="F46" s="613"/>
      <c r="G46" s="613"/>
      <c r="H46" s="104"/>
    </row>
    <row r="47" spans="1:9" ht="14">
      <c r="A47" s="609" t="s">
        <v>47</v>
      </c>
      <c r="B47" s="613"/>
      <c r="C47" s="613"/>
      <c r="D47" s="613"/>
      <c r="E47" s="613"/>
      <c r="F47" s="613"/>
      <c r="G47" s="613"/>
      <c r="H47" s="104"/>
    </row>
    <row r="48" spans="1:9" ht="14">
      <c r="A48" s="609" t="s">
        <v>48</v>
      </c>
      <c r="B48" s="613"/>
      <c r="C48" s="613"/>
      <c r="D48" s="613"/>
      <c r="E48" s="613"/>
      <c r="F48" s="613"/>
      <c r="G48" s="613"/>
      <c r="H48" s="104"/>
    </row>
    <row r="49" spans="1:8" ht="14">
      <c r="A49" s="609" t="s">
        <v>49</v>
      </c>
      <c r="B49" s="613"/>
      <c r="C49" s="613"/>
      <c r="D49" s="613"/>
      <c r="E49" s="613"/>
      <c r="F49" s="613"/>
      <c r="G49" s="613"/>
      <c r="H49" s="104"/>
    </row>
    <row r="50" spans="1:8" ht="17.5">
      <c r="A50" s="602"/>
      <c r="B50" s="601"/>
      <c r="C50" s="602"/>
      <c r="D50" s="602"/>
      <c r="E50" s="602"/>
      <c r="F50" s="602"/>
      <c r="G50" s="602"/>
    </row>
    <row r="51" spans="1:8" ht="14">
      <c r="A51" s="955" t="s">
        <v>50</v>
      </c>
      <c r="B51" s="956"/>
      <c r="C51" s="956"/>
      <c r="D51" s="956"/>
      <c r="E51" s="956"/>
      <c r="F51" s="956"/>
      <c r="G51" s="956"/>
      <c r="H51" s="692"/>
    </row>
    <row r="52" spans="1:8" ht="14">
      <c r="A52" s="692"/>
      <c r="B52" s="692"/>
      <c r="C52" s="8"/>
      <c r="D52" s="8"/>
      <c r="E52" s="8"/>
      <c r="F52" s="8"/>
      <c r="G52" s="8"/>
    </row>
    <row r="53" spans="1:8" ht="14">
      <c r="A53" s="955" t="s">
        <v>51</v>
      </c>
      <c r="B53" s="956"/>
      <c r="C53" s="956"/>
      <c r="D53" s="956"/>
      <c r="E53" s="956"/>
      <c r="F53" s="956"/>
      <c r="G53" s="956"/>
      <c r="H53" s="692"/>
    </row>
    <row r="54" spans="1:8" ht="14">
      <c r="A54" s="955" t="s">
        <v>52</v>
      </c>
      <c r="B54" s="956"/>
      <c r="C54" s="956"/>
      <c r="D54" s="956"/>
      <c r="E54" s="956"/>
      <c r="F54" s="956"/>
      <c r="G54" s="956"/>
      <c r="H54" s="692"/>
    </row>
    <row r="55" spans="1:8" ht="14">
      <c r="A55" s="955" t="s">
        <v>53</v>
      </c>
      <c r="B55" s="956"/>
      <c r="C55" s="956"/>
      <c r="D55" s="956"/>
      <c r="E55" s="956"/>
      <c r="F55" s="956"/>
      <c r="G55" s="956"/>
      <c r="H55" s="692"/>
    </row>
    <row r="56" spans="1:8" ht="14">
      <c r="A56" s="9"/>
      <c r="B56" s="9"/>
    </row>
    <row r="57" spans="1:8" ht="14">
      <c r="A57" s="947" t="s">
        <v>54</v>
      </c>
      <c r="B57" s="953"/>
      <c r="C57" s="953"/>
      <c r="D57" s="953"/>
      <c r="E57" s="953"/>
      <c r="F57" s="953"/>
      <c r="G57" s="953"/>
      <c r="H57" s="690"/>
    </row>
    <row r="58" spans="1:8" ht="14">
      <c r="A58" s="947" t="s">
        <v>55</v>
      </c>
      <c r="B58" s="953"/>
      <c r="C58" s="953"/>
      <c r="D58" s="953"/>
      <c r="E58" s="953"/>
      <c r="F58" s="953"/>
      <c r="G58" s="953"/>
      <c r="H58" s="690"/>
    </row>
    <row r="59" spans="1:8">
      <c r="D59" s="947" t="s">
        <v>56</v>
      </c>
      <c r="E59" s="948"/>
    </row>
    <row r="60" spans="1:8">
      <c r="A60" s="7" t="s">
        <v>2352</v>
      </c>
    </row>
  </sheetData>
  <sheetProtection formatCells="0" formatColumns="0" formatRows="0" insertColumns="0" insertRows="0" insertHyperlinks="0" deleteColumns="0" deleteRows="0" selectLockedCells="1"/>
  <mergeCells count="22">
    <mergeCell ref="A1:C1"/>
    <mergeCell ref="A4:C4"/>
    <mergeCell ref="A3:C3"/>
    <mergeCell ref="D10:G10"/>
    <mergeCell ref="D9:G9"/>
    <mergeCell ref="D1:G1"/>
    <mergeCell ref="D3:G3"/>
    <mergeCell ref="D4:G4"/>
    <mergeCell ref="D59:E59"/>
    <mergeCell ref="A10:C10"/>
    <mergeCell ref="D7:G7"/>
    <mergeCell ref="A58:G58"/>
    <mergeCell ref="D5:G5"/>
    <mergeCell ref="A12:C12"/>
    <mergeCell ref="A6:C6"/>
    <mergeCell ref="A53:G53"/>
    <mergeCell ref="A54:G54"/>
    <mergeCell ref="A57:G57"/>
    <mergeCell ref="A55:G55"/>
    <mergeCell ref="D8:G8"/>
    <mergeCell ref="D6:G6"/>
    <mergeCell ref="A51:G51"/>
  </mergeCells>
  <phoneticPr fontId="7" type="noConversion"/>
  <pageMargins left="0.75" right="0.75" top="1" bottom="1" header="0.5" footer="0.5"/>
  <pageSetup paperSize="9" scale="65" orientation="portrait" horizontalDpi="4294967294"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sheetPr>
  <dimension ref="A1:AA101"/>
  <sheetViews>
    <sheetView view="pageBreakPreview" zoomScaleNormal="75" zoomScaleSheetLayoutView="100" workbookViewId="0">
      <selection activeCell="C23" sqref="C23"/>
    </sheetView>
  </sheetViews>
  <sheetFormatPr defaultColWidth="9" defaultRowHeight="14"/>
  <cols>
    <col min="1" max="1" width="7.453125" style="161" customWidth="1"/>
    <col min="2" max="2" width="27.26953125" style="316" customWidth="1"/>
    <col min="3" max="3" width="31.453125" style="316" customWidth="1"/>
    <col min="4" max="4" width="41.1796875" style="105" customWidth="1"/>
    <col min="5" max="5" width="2.81640625" style="262" customWidth="1"/>
    <col min="6" max="7" width="9" style="314" hidden="1" customWidth="1"/>
    <col min="8" max="10" width="0" style="314" hidden="1" customWidth="1"/>
    <col min="11" max="16384" width="9" style="314"/>
  </cols>
  <sheetData>
    <row r="1" spans="1:7" ht="56.5" thickBot="1">
      <c r="A1" s="124">
        <v>1</v>
      </c>
      <c r="B1" s="114" t="s">
        <v>57</v>
      </c>
      <c r="C1" s="317"/>
      <c r="D1" s="385" t="s">
        <v>58</v>
      </c>
      <c r="F1" s="690"/>
      <c r="G1" s="690"/>
    </row>
    <row r="2" spans="1:7">
      <c r="A2" s="162">
        <v>1.1000000000000001</v>
      </c>
      <c r="B2" s="115" t="s">
        <v>59</v>
      </c>
      <c r="C2" s="115" t="s">
        <v>60</v>
      </c>
      <c r="D2" s="318"/>
      <c r="F2" s="690"/>
      <c r="G2" s="690"/>
    </row>
    <row r="3" spans="1:7">
      <c r="A3" s="163" t="s">
        <v>61</v>
      </c>
      <c r="B3" s="319" t="s">
        <v>62</v>
      </c>
      <c r="C3" s="340" t="str">
        <f>Cover!D7</f>
        <v>SA-FM/COC-002701</v>
      </c>
      <c r="D3" s="328"/>
      <c r="F3" s="690"/>
      <c r="G3" s="690"/>
    </row>
    <row r="4" spans="1:7" ht="36" customHeight="1">
      <c r="A4" s="163" t="s">
        <v>63</v>
      </c>
      <c r="B4" s="326" t="s">
        <v>64</v>
      </c>
      <c r="C4" s="341" t="s">
        <v>65</v>
      </c>
      <c r="D4" s="165"/>
      <c r="F4" s="690"/>
      <c r="G4" s="690"/>
    </row>
    <row r="5" spans="1:7" ht="115.5" customHeight="1">
      <c r="A5" s="163" t="s">
        <v>66</v>
      </c>
      <c r="B5" s="74" t="s">
        <v>67</v>
      </c>
      <c r="C5" s="342"/>
      <c r="D5" s="332"/>
      <c r="F5" s="690"/>
      <c r="G5" s="690"/>
    </row>
    <row r="6" spans="1:7" ht="14.5" thickBot="1">
      <c r="A6" s="162">
        <v>1.2</v>
      </c>
      <c r="B6" s="117" t="s">
        <v>68</v>
      </c>
      <c r="C6" s="117"/>
      <c r="D6" s="259"/>
      <c r="F6" s="690"/>
      <c r="G6" s="690"/>
    </row>
    <row r="7" spans="1:7" ht="28.5" thickBot="1">
      <c r="A7" s="256" t="s">
        <v>69</v>
      </c>
      <c r="B7" s="384" t="s">
        <v>70</v>
      </c>
      <c r="C7" s="341" t="str">
        <f>Cover!D4</f>
        <v>Ottawa Valley Forest</v>
      </c>
      <c r="D7" s="164"/>
      <c r="F7" s="690"/>
      <c r="G7" s="690"/>
    </row>
    <row r="8" spans="1:7" s="325" customFormat="1" ht="28.5" thickBot="1">
      <c r="A8" s="256" t="s">
        <v>71</v>
      </c>
      <c r="B8" s="384" t="s">
        <v>72</v>
      </c>
      <c r="C8" s="341"/>
      <c r="D8" s="164"/>
      <c r="E8" s="262"/>
      <c r="F8" s="690"/>
      <c r="G8" s="690"/>
    </row>
    <row r="9" spans="1:7" s="325" customFormat="1" ht="14.5" thickBot="1">
      <c r="A9" s="256" t="s">
        <v>73</v>
      </c>
      <c r="B9" s="73" t="s">
        <v>74</v>
      </c>
      <c r="C9" s="341"/>
      <c r="D9" s="164"/>
      <c r="E9" s="262"/>
      <c r="F9" s="690"/>
      <c r="G9" s="690"/>
    </row>
    <row r="10" spans="1:7" ht="14.5" thickBot="1">
      <c r="A10" s="256" t="s">
        <v>75</v>
      </c>
      <c r="B10" s="384" t="s">
        <v>76</v>
      </c>
      <c r="C10" s="448" t="s">
        <v>2360</v>
      </c>
      <c r="D10" s="164"/>
      <c r="F10" s="690"/>
      <c r="G10" s="690"/>
    </row>
    <row r="11" spans="1:7" ht="28.5" thickBot="1">
      <c r="A11" s="256" t="s">
        <v>77</v>
      </c>
      <c r="B11" s="384" t="s">
        <v>78</v>
      </c>
      <c r="C11" s="448" t="s">
        <v>2361</v>
      </c>
      <c r="D11" s="333"/>
      <c r="F11" s="690"/>
      <c r="G11" s="690" t="s">
        <v>79</v>
      </c>
    </row>
    <row r="12" spans="1:7" ht="14.5" thickBot="1">
      <c r="A12" s="256" t="s">
        <v>80</v>
      </c>
      <c r="B12" s="384" t="s">
        <v>81</v>
      </c>
      <c r="C12" s="448" t="s">
        <v>2354</v>
      </c>
      <c r="D12" s="164"/>
      <c r="F12" s="690"/>
      <c r="G12" s="690" t="s">
        <v>82</v>
      </c>
    </row>
    <row r="13" spans="1:7" ht="14.5" thickBot="1">
      <c r="A13" s="256" t="s">
        <v>83</v>
      </c>
      <c r="B13" s="384" t="s">
        <v>84</v>
      </c>
      <c r="C13" s="448" t="s">
        <v>2362</v>
      </c>
      <c r="D13" s="164"/>
      <c r="F13" s="690"/>
      <c r="G13" s="690" t="s">
        <v>85</v>
      </c>
    </row>
    <row r="14" spans="1:7" ht="14.5" thickBot="1">
      <c r="A14" s="256" t="s">
        <v>86</v>
      </c>
      <c r="B14" s="384" t="s">
        <v>87</v>
      </c>
      <c r="C14" s="448" t="s">
        <v>2363</v>
      </c>
      <c r="D14" s="164"/>
      <c r="F14" s="690"/>
      <c r="G14" s="690" t="s">
        <v>88</v>
      </c>
    </row>
    <row r="15" spans="1:7" ht="14.5" thickBot="1">
      <c r="A15" s="256" t="s">
        <v>89</v>
      </c>
      <c r="B15" s="384" t="s">
        <v>90</v>
      </c>
      <c r="C15" s="740" t="s">
        <v>2364</v>
      </c>
      <c r="D15" s="164"/>
      <c r="F15" s="690"/>
      <c r="G15" s="690" t="s">
        <v>91</v>
      </c>
    </row>
    <row r="16" spans="1:7" ht="14.5" thickBot="1">
      <c r="A16" s="256" t="s">
        <v>92</v>
      </c>
      <c r="B16" s="384" t="s">
        <v>93</v>
      </c>
      <c r="C16" s="741" t="s">
        <v>2365</v>
      </c>
      <c r="D16" s="164"/>
      <c r="F16" s="690"/>
      <c r="G16" s="690" t="s">
        <v>94</v>
      </c>
    </row>
    <row r="17" spans="1:11" ht="40.5" customHeight="1">
      <c r="A17" s="256" t="s">
        <v>95</v>
      </c>
      <c r="B17" s="73" t="s">
        <v>96</v>
      </c>
      <c r="C17" s="448" t="s">
        <v>2360</v>
      </c>
      <c r="D17" s="165"/>
      <c r="F17" s="690"/>
      <c r="G17" s="690"/>
      <c r="H17" s="690"/>
      <c r="I17" s="690"/>
      <c r="J17" s="690"/>
      <c r="K17" s="690"/>
    </row>
    <row r="18" spans="1:11" ht="42">
      <c r="A18" s="256" t="s">
        <v>97</v>
      </c>
      <c r="B18" s="334" t="s">
        <v>98</v>
      </c>
      <c r="C18" s="448" t="s">
        <v>2366</v>
      </c>
      <c r="D18" s="165"/>
      <c r="F18" s="690"/>
      <c r="G18" s="690"/>
      <c r="H18" s="690"/>
      <c r="I18" s="690"/>
      <c r="J18" s="690"/>
      <c r="K18" s="690"/>
    </row>
    <row r="19" spans="1:11">
      <c r="A19" s="256"/>
      <c r="B19" s="73"/>
      <c r="C19" s="343"/>
      <c r="D19" s="164"/>
      <c r="F19" s="690"/>
      <c r="G19" s="690"/>
      <c r="H19" s="690"/>
      <c r="I19" s="690"/>
      <c r="J19" s="690"/>
      <c r="K19" s="690"/>
    </row>
    <row r="20" spans="1:11" ht="14.5" thickBot="1">
      <c r="A20" s="162">
        <v>1.3</v>
      </c>
      <c r="B20" s="315" t="s">
        <v>99</v>
      </c>
      <c r="C20" s="204"/>
      <c r="D20" s="259"/>
      <c r="F20" s="690"/>
      <c r="G20" s="690"/>
      <c r="H20" s="690"/>
      <c r="I20" s="690"/>
      <c r="J20" s="690"/>
      <c r="K20" s="690"/>
    </row>
    <row r="21" spans="1:11" ht="26.25" customHeight="1" thickBot="1">
      <c r="A21" s="256" t="s">
        <v>100</v>
      </c>
      <c r="B21" s="384" t="s">
        <v>101</v>
      </c>
      <c r="C21" s="343" t="s">
        <v>102</v>
      </c>
      <c r="D21" s="333"/>
      <c r="F21" s="690"/>
      <c r="G21" s="690" t="s">
        <v>102</v>
      </c>
      <c r="H21" s="690"/>
      <c r="I21" s="690"/>
      <c r="J21" s="690"/>
      <c r="K21" s="690"/>
    </row>
    <row r="22" spans="1:11" ht="101.25" customHeight="1">
      <c r="A22" s="256" t="s">
        <v>103</v>
      </c>
      <c r="B22" s="73" t="s">
        <v>104</v>
      </c>
      <c r="C22" s="343" t="s">
        <v>79</v>
      </c>
      <c r="D22" s="165"/>
      <c r="F22" s="690"/>
      <c r="G22" s="690" t="s">
        <v>105</v>
      </c>
      <c r="H22" s="690"/>
      <c r="I22" s="690"/>
      <c r="J22" s="690"/>
      <c r="K22" s="690"/>
    </row>
    <row r="23" spans="1:11" ht="42.5" thickBot="1">
      <c r="A23" s="256" t="s">
        <v>106</v>
      </c>
      <c r="B23" s="73" t="s">
        <v>107</v>
      </c>
      <c r="C23" s="351" t="s">
        <v>2353</v>
      </c>
      <c r="D23" s="165"/>
      <c r="F23" s="690"/>
      <c r="G23" s="690"/>
      <c r="H23" s="690"/>
      <c r="I23" s="690"/>
      <c r="J23" s="690"/>
      <c r="K23" s="690"/>
    </row>
    <row r="24" spans="1:11" s="330" customFormat="1" ht="34.5" customHeight="1" thickBot="1">
      <c r="A24" s="256" t="s">
        <v>108</v>
      </c>
      <c r="B24" s="384" t="s">
        <v>109</v>
      </c>
      <c r="C24" s="351">
        <v>0</v>
      </c>
      <c r="D24" s="165"/>
      <c r="E24" s="262"/>
      <c r="F24" s="690"/>
      <c r="G24" s="690"/>
      <c r="H24" s="690"/>
      <c r="I24" s="690"/>
      <c r="J24" s="690"/>
      <c r="K24" s="690"/>
    </row>
    <row r="25" spans="1:11" ht="28">
      <c r="A25" s="256" t="s">
        <v>110</v>
      </c>
      <c r="B25" s="73" t="s">
        <v>111</v>
      </c>
      <c r="C25" s="351">
        <v>1</v>
      </c>
      <c r="D25" s="165"/>
      <c r="F25" s="690"/>
      <c r="G25" s="690"/>
      <c r="H25" s="690"/>
      <c r="I25" s="690"/>
      <c r="J25" s="690"/>
      <c r="K25" s="690"/>
    </row>
    <row r="26" spans="1:11">
      <c r="A26" s="256" t="s">
        <v>112</v>
      </c>
      <c r="B26" s="73" t="s">
        <v>81</v>
      </c>
      <c r="C26" s="351" t="s">
        <v>2354</v>
      </c>
      <c r="D26" s="165"/>
      <c r="F26" s="690"/>
      <c r="G26" s="690"/>
      <c r="H26" s="690"/>
      <c r="I26" s="690"/>
      <c r="J26" s="690"/>
      <c r="K26" s="690"/>
    </row>
    <row r="27" spans="1:11">
      <c r="A27" s="256" t="s">
        <v>113</v>
      </c>
      <c r="B27" s="73" t="s">
        <v>114</v>
      </c>
      <c r="C27" s="351" t="s">
        <v>2367</v>
      </c>
      <c r="D27" s="164"/>
      <c r="F27" s="690"/>
      <c r="G27" s="690"/>
      <c r="H27" s="690"/>
      <c r="I27" s="690"/>
      <c r="J27" s="690"/>
      <c r="K27" s="690"/>
    </row>
    <row r="28" spans="1:11">
      <c r="A28" s="256" t="s">
        <v>115</v>
      </c>
      <c r="B28" s="73" t="s">
        <v>116</v>
      </c>
      <c r="C28" s="448" t="s">
        <v>2368</v>
      </c>
      <c r="D28" s="165"/>
      <c r="F28" s="690"/>
      <c r="G28" s="690"/>
      <c r="H28" s="690"/>
      <c r="I28" s="690"/>
      <c r="J28" s="690"/>
      <c r="K28" s="690"/>
    </row>
    <row r="29" spans="1:11" ht="58.5" customHeight="1">
      <c r="A29" s="256" t="s">
        <v>117</v>
      </c>
      <c r="B29" s="73" t="s">
        <v>118</v>
      </c>
      <c r="C29" s="448" t="s">
        <v>2369</v>
      </c>
      <c r="D29" s="165"/>
      <c r="F29" s="690"/>
      <c r="G29" s="690" t="s">
        <v>119</v>
      </c>
      <c r="H29" s="690"/>
      <c r="I29" s="690"/>
      <c r="J29" s="690"/>
      <c r="K29" s="690"/>
    </row>
    <row r="30" spans="1:11" ht="14.5" thickBot="1">
      <c r="A30" s="256" t="s">
        <v>120</v>
      </c>
      <c r="B30" s="73" t="s">
        <v>121</v>
      </c>
      <c r="C30" s="448" t="s">
        <v>119</v>
      </c>
      <c r="D30" s="165"/>
      <c r="F30" s="690"/>
      <c r="G30" s="690" t="s">
        <v>122</v>
      </c>
      <c r="H30" s="690"/>
      <c r="I30" s="690"/>
      <c r="J30" s="690"/>
      <c r="K30" s="690"/>
    </row>
    <row r="31" spans="1:11" ht="14.5" thickBot="1">
      <c r="A31" s="256" t="s">
        <v>123</v>
      </c>
      <c r="B31" s="384" t="s">
        <v>124</v>
      </c>
      <c r="C31" s="448" t="s">
        <v>126</v>
      </c>
      <c r="D31" s="165"/>
      <c r="F31" s="690"/>
      <c r="G31" s="690" t="s">
        <v>125</v>
      </c>
      <c r="H31" s="690"/>
      <c r="I31" s="690"/>
      <c r="J31" s="690"/>
      <c r="K31" s="15"/>
    </row>
    <row r="32" spans="1:11">
      <c r="A32" s="256"/>
      <c r="B32" s="40"/>
      <c r="C32" s="343"/>
      <c r="D32" s="166"/>
      <c r="F32" s="690"/>
      <c r="G32" s="690" t="s">
        <v>126</v>
      </c>
      <c r="H32" s="690"/>
      <c r="I32" s="690"/>
      <c r="J32" s="690"/>
      <c r="K32" s="15"/>
    </row>
    <row r="33" spans="1:7" ht="16">
      <c r="A33" s="163" t="s">
        <v>127</v>
      </c>
      <c r="B33" s="261" t="s">
        <v>128</v>
      </c>
      <c r="C33" s="253" t="s">
        <v>129</v>
      </c>
      <c r="D33" s="253" t="s">
        <v>130</v>
      </c>
      <c r="F33" s="690"/>
      <c r="G33" s="690" t="s">
        <v>131</v>
      </c>
    </row>
    <row r="34" spans="1:7" ht="28">
      <c r="A34" s="256"/>
      <c r="B34" s="233" t="s">
        <v>132</v>
      </c>
      <c r="C34" s="344"/>
      <c r="D34" s="345"/>
      <c r="F34" s="690"/>
      <c r="G34" s="690" t="s">
        <v>133</v>
      </c>
    </row>
    <row r="35" spans="1:7" ht="28">
      <c r="A35" s="256"/>
      <c r="B35" s="233" t="s">
        <v>134</v>
      </c>
      <c r="C35" s="930">
        <v>19574</v>
      </c>
      <c r="D35" s="345"/>
      <c r="F35" s="690"/>
      <c r="G35" s="690"/>
    </row>
    <row r="36" spans="1:7">
      <c r="A36" s="256"/>
      <c r="B36" s="233" t="s">
        <v>135</v>
      </c>
      <c r="C36" s="931"/>
      <c r="D36" s="345"/>
      <c r="F36" s="690"/>
      <c r="G36" s="690"/>
    </row>
    <row r="37" spans="1:7">
      <c r="A37" s="256"/>
      <c r="B37" s="233" t="s">
        <v>136</v>
      </c>
      <c r="C37" s="931"/>
      <c r="D37" s="345"/>
      <c r="F37" s="690"/>
      <c r="G37" s="690"/>
    </row>
    <row r="38" spans="1:7">
      <c r="A38" s="256"/>
      <c r="B38" s="233" t="s">
        <v>137</v>
      </c>
      <c r="C38" s="930">
        <v>227850</v>
      </c>
      <c r="D38" s="345"/>
      <c r="F38" s="690"/>
      <c r="G38" s="690"/>
    </row>
    <row r="39" spans="1:7">
      <c r="A39" s="256"/>
      <c r="B39" s="233" t="s">
        <v>138</v>
      </c>
      <c r="C39" s="344"/>
      <c r="D39" s="345"/>
      <c r="F39" s="690"/>
      <c r="G39" s="690"/>
    </row>
    <row r="40" spans="1:7">
      <c r="A40" s="256"/>
      <c r="B40" s="319"/>
      <c r="C40" s="320"/>
      <c r="D40" s="321"/>
      <c r="F40" s="690"/>
      <c r="G40" s="690"/>
    </row>
    <row r="41" spans="1:7">
      <c r="A41" s="162">
        <v>1.4</v>
      </c>
      <c r="B41" s="315" t="s">
        <v>139</v>
      </c>
      <c r="C41" s="204"/>
      <c r="D41" s="260"/>
      <c r="F41" s="690"/>
      <c r="G41" s="690"/>
    </row>
    <row r="42" spans="1:7" ht="14.5" thickBot="1">
      <c r="A42" s="163" t="s">
        <v>140</v>
      </c>
      <c r="B42" s="319" t="s">
        <v>141</v>
      </c>
      <c r="C42" s="480" t="s">
        <v>2370</v>
      </c>
      <c r="D42" s="328"/>
      <c r="F42" s="690"/>
      <c r="G42" s="690"/>
    </row>
    <row r="43" spans="1:7" ht="31.5" customHeight="1">
      <c r="A43" s="163"/>
      <c r="B43" s="969" t="s">
        <v>142</v>
      </c>
      <c r="C43" s="351"/>
      <c r="D43" s="333"/>
      <c r="F43" s="690"/>
      <c r="G43" s="690"/>
    </row>
    <row r="44" spans="1:7" s="418" customFormat="1" ht="14.5" thickBot="1">
      <c r="A44" s="163"/>
      <c r="B44" s="970"/>
      <c r="C44" s="351" t="s">
        <v>2371</v>
      </c>
      <c r="D44" s="165"/>
      <c r="E44" s="262"/>
      <c r="F44" s="690"/>
      <c r="G44" s="690"/>
    </row>
    <row r="45" spans="1:7">
      <c r="A45" s="163"/>
      <c r="B45" s="971" t="s">
        <v>143</v>
      </c>
      <c r="C45" s="351" t="s">
        <v>1052</v>
      </c>
      <c r="D45" s="333"/>
      <c r="F45" s="690"/>
      <c r="G45" s="690"/>
    </row>
    <row r="46" spans="1:7" s="418" customFormat="1" ht="14.5" thickBot="1">
      <c r="A46" s="163"/>
      <c r="B46" s="972"/>
      <c r="C46" s="343"/>
      <c r="D46" s="165"/>
      <c r="E46" s="262"/>
      <c r="F46" s="690"/>
      <c r="G46" s="690"/>
    </row>
    <row r="47" spans="1:7">
      <c r="A47" s="163"/>
      <c r="B47" s="326"/>
      <c r="C47" s="343"/>
      <c r="D47" s="165"/>
      <c r="F47" s="690"/>
      <c r="G47" s="690"/>
    </row>
    <row r="48" spans="1:7">
      <c r="A48" s="163" t="s">
        <v>144</v>
      </c>
      <c r="B48" s="326" t="s">
        <v>145</v>
      </c>
      <c r="C48" s="487">
        <v>247424</v>
      </c>
      <c r="D48" s="167"/>
      <c r="F48" s="690"/>
      <c r="G48" s="690"/>
    </row>
    <row r="49" spans="1:7" s="472" customFormat="1">
      <c r="A49" s="163" t="s">
        <v>146</v>
      </c>
      <c r="B49" s="326" t="s">
        <v>147</v>
      </c>
      <c r="C49" s="742">
        <v>223713</v>
      </c>
      <c r="D49" s="333"/>
      <c r="E49" s="262"/>
      <c r="F49" s="690"/>
      <c r="G49" s="690"/>
    </row>
    <row r="50" spans="1:7" s="472" customFormat="1" ht="28">
      <c r="A50" s="163" t="s">
        <v>148</v>
      </c>
      <c r="B50" s="326" t="s">
        <v>149</v>
      </c>
      <c r="C50" s="742">
        <v>0</v>
      </c>
      <c r="D50" s="333"/>
      <c r="E50" s="262"/>
      <c r="F50" s="690"/>
      <c r="G50" s="690"/>
    </row>
    <row r="51" spans="1:7" s="472" customFormat="1" ht="70">
      <c r="A51" s="163" t="s">
        <v>150</v>
      </c>
      <c r="B51" s="326" t="s">
        <v>151</v>
      </c>
      <c r="C51" s="901" t="s">
        <v>3274</v>
      </c>
      <c r="D51" s="333"/>
      <c r="E51" s="262"/>
      <c r="F51" s="690"/>
      <c r="G51" s="690"/>
    </row>
    <row r="52" spans="1:7" s="472" customFormat="1" ht="98.5" thickBot="1">
      <c r="A52" s="161" t="s">
        <v>152</v>
      </c>
      <c r="B52" s="326" t="s">
        <v>153</v>
      </c>
      <c r="C52" s="901" t="s">
        <v>3275</v>
      </c>
      <c r="D52" s="333"/>
      <c r="E52" s="262"/>
      <c r="F52" s="690"/>
      <c r="G52" s="690"/>
    </row>
    <row r="53" spans="1:7" ht="28.5" thickBot="1">
      <c r="A53" s="163" t="s">
        <v>154</v>
      </c>
      <c r="B53" s="481" t="s">
        <v>155</v>
      </c>
      <c r="C53" s="343" t="s">
        <v>161</v>
      </c>
      <c r="D53" s="165"/>
      <c r="F53" s="690"/>
      <c r="G53" s="690" t="s">
        <v>156</v>
      </c>
    </row>
    <row r="54" spans="1:7" ht="28">
      <c r="A54" s="163" t="s">
        <v>157</v>
      </c>
      <c r="B54" s="326" t="s">
        <v>158</v>
      </c>
      <c r="C54" s="351" t="s">
        <v>2372</v>
      </c>
      <c r="D54" s="333"/>
      <c r="F54" s="690"/>
      <c r="G54" s="690" t="s">
        <v>138</v>
      </c>
    </row>
    <row r="55" spans="1:7" ht="105" customHeight="1">
      <c r="A55" s="163" t="s">
        <v>159</v>
      </c>
      <c r="B55" s="326" t="s">
        <v>160</v>
      </c>
      <c r="C55" s="734" t="s">
        <v>2373</v>
      </c>
      <c r="D55" s="426"/>
      <c r="F55" s="690"/>
      <c r="G55" s="690" t="s">
        <v>161</v>
      </c>
    </row>
    <row r="56" spans="1:7" s="472" customFormat="1" ht="49.5" customHeight="1">
      <c r="A56" s="163"/>
      <c r="B56" s="326" t="s">
        <v>162</v>
      </c>
      <c r="C56" s="742">
        <v>19351</v>
      </c>
      <c r="D56" s="426"/>
      <c r="E56" s="262"/>
      <c r="F56" s="690"/>
      <c r="G56" s="690"/>
    </row>
    <row r="57" spans="1:7" ht="28">
      <c r="A57" s="163" t="s">
        <v>163</v>
      </c>
      <c r="B57" s="482" t="s">
        <v>164</v>
      </c>
      <c r="C57" s="341" t="s">
        <v>210</v>
      </c>
      <c r="D57" s="426"/>
      <c r="F57" s="690"/>
      <c r="G57" s="690"/>
    </row>
    <row r="58" spans="1:7" s="431" customFormat="1" ht="28.5" customHeight="1">
      <c r="A58" s="479" t="s">
        <v>165</v>
      </c>
      <c r="B58" s="482" t="s">
        <v>166</v>
      </c>
      <c r="C58" s="341" t="s">
        <v>211</v>
      </c>
      <c r="D58" s="426"/>
      <c r="E58" s="262"/>
      <c r="F58" s="690"/>
      <c r="G58" s="690"/>
    </row>
    <row r="59" spans="1:7" s="472" customFormat="1" ht="56">
      <c r="A59" s="478" t="s">
        <v>167</v>
      </c>
      <c r="B59" s="326" t="s">
        <v>168</v>
      </c>
      <c r="C59" s="929">
        <v>19574</v>
      </c>
      <c r="D59" s="333"/>
      <c r="E59" s="262"/>
      <c r="F59" s="690"/>
      <c r="G59" s="690"/>
    </row>
    <row r="60" spans="1:7" s="472" customFormat="1" ht="70">
      <c r="A60" s="478" t="s">
        <v>169</v>
      </c>
      <c r="B60" s="326" t="s">
        <v>170</v>
      </c>
      <c r="C60" s="351">
        <v>0</v>
      </c>
      <c r="D60" s="167"/>
      <c r="E60" s="262"/>
      <c r="F60" s="690"/>
      <c r="G60" s="690"/>
    </row>
    <row r="61" spans="1:7" s="472" customFormat="1">
      <c r="A61" s="478" t="s">
        <v>171</v>
      </c>
      <c r="B61" s="326" t="s">
        <v>172</v>
      </c>
      <c r="C61" s="341" t="s">
        <v>211</v>
      </c>
      <c r="D61" s="165"/>
      <c r="E61" s="262"/>
      <c r="F61" s="690"/>
      <c r="G61" s="690"/>
    </row>
    <row r="62" spans="1:7">
      <c r="A62" s="163" t="s">
        <v>173</v>
      </c>
      <c r="B62" s="326" t="s">
        <v>174</v>
      </c>
      <c r="C62" s="351" t="s">
        <v>2374</v>
      </c>
      <c r="D62" s="165"/>
      <c r="F62" s="690"/>
      <c r="G62" s="690"/>
    </row>
    <row r="63" spans="1:7">
      <c r="A63" s="163" t="s">
        <v>175</v>
      </c>
      <c r="B63" s="326" t="s">
        <v>176</v>
      </c>
      <c r="C63" s="351" t="s">
        <v>2375</v>
      </c>
      <c r="D63" s="165"/>
      <c r="F63" s="690"/>
      <c r="G63" s="690"/>
    </row>
    <row r="64" spans="1:7" ht="28">
      <c r="A64" s="163" t="s">
        <v>177</v>
      </c>
      <c r="B64" s="326" t="s">
        <v>178</v>
      </c>
      <c r="C64" s="448" t="s">
        <v>3269</v>
      </c>
      <c r="D64" s="167"/>
      <c r="F64" s="690"/>
      <c r="G64" s="690"/>
    </row>
    <row r="65" spans="1:5">
      <c r="A65" s="163"/>
      <c r="B65" s="326" t="s">
        <v>179</v>
      </c>
      <c r="C65" s="13" t="s">
        <v>3600</v>
      </c>
      <c r="D65" s="167"/>
    </row>
    <row r="66" spans="1:5" s="472" customFormat="1" ht="70">
      <c r="A66" s="163" t="s">
        <v>180</v>
      </c>
      <c r="B66" s="326" t="s">
        <v>181</v>
      </c>
      <c r="C66" s="351">
        <v>0</v>
      </c>
      <c r="D66" s="167"/>
      <c r="E66" s="262"/>
    </row>
    <row r="67" spans="1:5" ht="28">
      <c r="A67" s="163" t="s">
        <v>182</v>
      </c>
      <c r="B67" s="326" t="s">
        <v>183</v>
      </c>
      <c r="C67" s="448" t="s">
        <v>2376</v>
      </c>
      <c r="D67" s="165"/>
    </row>
    <row r="68" spans="1:5" ht="14.5" thickBot="1">
      <c r="A68" s="163" t="s">
        <v>184</v>
      </c>
      <c r="B68" s="326" t="s">
        <v>185</v>
      </c>
      <c r="C68" s="448" t="s">
        <v>2377</v>
      </c>
      <c r="D68" s="165"/>
    </row>
    <row r="69" spans="1:5" ht="28.5" thickBot="1">
      <c r="A69" s="163" t="s">
        <v>186</v>
      </c>
      <c r="B69" s="481" t="s">
        <v>187</v>
      </c>
      <c r="C69" s="893" t="s">
        <v>3268</v>
      </c>
      <c r="D69" s="331"/>
    </row>
    <row r="70" spans="1:5" s="330" customFormat="1">
      <c r="A70" s="163"/>
      <c r="B70" s="483" t="s">
        <v>188</v>
      </c>
      <c r="C70" s="893">
        <v>7</v>
      </c>
      <c r="D70" s="335"/>
      <c r="E70" s="262"/>
    </row>
    <row r="71" spans="1:5" ht="28">
      <c r="A71" s="163" t="s">
        <v>189</v>
      </c>
      <c r="B71" s="482" t="s">
        <v>190</v>
      </c>
      <c r="C71" s="743" t="s">
        <v>2378</v>
      </c>
      <c r="D71" s="335"/>
    </row>
    <row r="72" spans="1:5" s="330" customFormat="1">
      <c r="A72" s="163"/>
      <c r="B72" s="483" t="s">
        <v>188</v>
      </c>
      <c r="C72" s="743" t="s">
        <v>2379</v>
      </c>
      <c r="D72" s="335"/>
      <c r="E72" s="262"/>
    </row>
    <row r="73" spans="1:5" ht="14.5" thickBot="1">
      <c r="A73" s="163" t="s">
        <v>191</v>
      </c>
      <c r="B73" s="326" t="s">
        <v>192</v>
      </c>
      <c r="C73" s="341" t="s">
        <v>211</v>
      </c>
      <c r="D73" s="165"/>
    </row>
    <row r="74" spans="1:5" ht="14.5" thickBot="1">
      <c r="A74" s="163" t="s">
        <v>193</v>
      </c>
      <c r="B74" s="481" t="s">
        <v>194</v>
      </c>
      <c r="C74" s="341" t="s">
        <v>211</v>
      </c>
      <c r="D74" s="165"/>
    </row>
    <row r="75" spans="1:5" ht="14.5" thickBot="1">
      <c r="A75" s="163" t="s">
        <v>195</v>
      </c>
      <c r="B75" s="481" t="s">
        <v>196</v>
      </c>
      <c r="C75" s="341" t="s">
        <v>211</v>
      </c>
      <c r="D75" s="165"/>
    </row>
    <row r="76" spans="1:5">
      <c r="A76" s="163"/>
      <c r="B76" s="484"/>
      <c r="C76" s="485"/>
      <c r="D76" s="486"/>
    </row>
    <row r="77" spans="1:5">
      <c r="A77" s="257" t="s">
        <v>197</v>
      </c>
      <c r="B77" s="254" t="s">
        <v>198</v>
      </c>
      <c r="C77" s="253" t="s">
        <v>199</v>
      </c>
      <c r="D77" s="253" t="s">
        <v>200</v>
      </c>
      <c r="E77" s="263"/>
    </row>
    <row r="78" spans="1:5">
      <c r="A78" s="256"/>
      <c r="B78" s="255" t="s">
        <v>201</v>
      </c>
      <c r="C78" s="346"/>
      <c r="D78" s="346"/>
    </row>
    <row r="79" spans="1:5">
      <c r="A79" s="256"/>
      <c r="B79" s="255" t="s">
        <v>202</v>
      </c>
      <c r="C79" s="346"/>
      <c r="D79" s="346"/>
    </row>
    <row r="80" spans="1:5">
      <c r="A80" s="256"/>
      <c r="B80" s="255" t="s">
        <v>203</v>
      </c>
      <c r="C80" s="346"/>
      <c r="D80" s="346"/>
    </row>
    <row r="81" spans="1:5">
      <c r="A81" s="256"/>
      <c r="B81" s="255" t="s">
        <v>204</v>
      </c>
      <c r="C81" s="744">
        <v>1</v>
      </c>
      <c r="D81" s="744">
        <v>247424</v>
      </c>
    </row>
    <row r="82" spans="1:5">
      <c r="A82" s="256"/>
      <c r="B82" s="255" t="s">
        <v>205</v>
      </c>
      <c r="C82" s="346">
        <f>SUM(C78:C81)</f>
        <v>1</v>
      </c>
      <c r="D82" s="346">
        <f>SUM(D78:D81)</f>
        <v>247424</v>
      </c>
    </row>
    <row r="83" spans="1:5">
      <c r="A83" s="258"/>
      <c r="B83" s="73"/>
      <c r="C83" s="73"/>
      <c r="D83" s="164"/>
    </row>
    <row r="84" spans="1:5" ht="33.75" customHeight="1">
      <c r="A84" s="257" t="s">
        <v>206</v>
      </c>
      <c r="B84" s="966" t="s">
        <v>207</v>
      </c>
      <c r="C84" s="967"/>
      <c r="D84" s="968"/>
      <c r="E84" s="263"/>
    </row>
    <row r="85" spans="1:5" ht="90" customHeight="1">
      <c r="A85" s="180"/>
      <c r="B85" s="109" t="s">
        <v>208</v>
      </c>
      <c r="C85" s="719" t="s">
        <v>200</v>
      </c>
      <c r="D85" s="719" t="s">
        <v>209</v>
      </c>
      <c r="E85" s="263"/>
    </row>
    <row r="86" spans="1:5">
      <c r="A86" s="256"/>
      <c r="B86" s="348" t="s">
        <v>2380</v>
      </c>
      <c r="C86" s="499"/>
      <c r="D86" s="499"/>
    </row>
    <row r="87" spans="1:5">
      <c r="A87" s="256"/>
      <c r="B87" s="500"/>
      <c r="C87" s="499"/>
      <c r="D87" s="499"/>
    </row>
    <row r="88" spans="1:5">
      <c r="A88" s="256"/>
      <c r="B88" s="347"/>
      <c r="C88" s="344"/>
      <c r="D88" s="345"/>
    </row>
    <row r="89" spans="1:5">
      <c r="A89" s="256"/>
      <c r="B89" s="348"/>
      <c r="C89" s="349"/>
      <c r="D89" s="350"/>
    </row>
    <row r="90" spans="1:5">
      <c r="A90" s="256"/>
      <c r="B90" s="348"/>
      <c r="C90" s="349"/>
      <c r="D90" s="350"/>
    </row>
    <row r="91" spans="1:5">
      <c r="B91" s="351"/>
      <c r="C91" s="351"/>
      <c r="D91" s="352"/>
    </row>
    <row r="100" spans="27:27">
      <c r="AA100" s="690" t="s">
        <v>210</v>
      </c>
    </row>
    <row r="101" spans="27:27">
      <c r="AA101" s="690" t="s">
        <v>211</v>
      </c>
    </row>
  </sheetData>
  <mergeCells count="3">
    <mergeCell ref="B84:D84"/>
    <mergeCell ref="B43:B44"/>
    <mergeCell ref="B45:B46"/>
  </mergeCells>
  <dataValidations count="6">
    <dataValidation type="list" allowBlank="1" showInputMessage="1" showErrorMessage="1" sqref="C53" xr:uid="{00000000-0002-0000-0300-000000000000}">
      <formula1>$G$53:$G$55</formula1>
    </dataValidation>
    <dataValidation type="list" allowBlank="1" showInputMessage="1" showErrorMessage="1" sqref="C22" xr:uid="{00000000-0002-0000-0300-000002000000}">
      <formula1>$G$11:$G$16</formula1>
    </dataValidation>
    <dataValidation type="list" allowBlank="1" showInputMessage="1" showErrorMessage="1" sqref="C21" xr:uid="{00000000-0002-0000-0300-000004000000}">
      <formula1>$G$21:$G$25</formula1>
    </dataValidation>
    <dataValidation type="list" allowBlank="1" showInputMessage="1" showErrorMessage="1" sqref="C57:C58 C61 C73:C75" xr:uid="{74BA8C87-DFBA-4CE0-8FAA-052905B56A3B}">
      <formula1>$AA$100:$AA$101</formula1>
    </dataValidation>
    <dataValidation type="list" allowBlank="1" showInputMessage="1" showErrorMessage="1" sqref="C31" xr:uid="{1B208834-BA39-4E86-BF61-0146882FE7EE}">
      <formula1>$G$26:$G$29</formula1>
    </dataValidation>
    <dataValidation type="list" allowBlank="1" showInputMessage="1" showErrorMessage="1" sqref="C30" xr:uid="{BA64A25F-DC4B-4ECA-B095-384BE2B9B3F0}">
      <formula1>$G$24:$G$25</formula1>
    </dataValidation>
  </dataValidations>
  <hyperlinks>
    <hyperlink ref="C15" r:id="rId1" xr:uid="{1D9C2C98-1CB6-4587-8FBF-AE330CBBC037}"/>
    <hyperlink ref="C16" r:id="rId2" xr:uid="{8DD87F68-0D61-4A63-A67B-1A1783405B62}"/>
  </hyperlinks>
  <pageMargins left="0.75" right="0.75" top="1" bottom="1" header="0.5" footer="0.5"/>
  <pageSetup paperSize="9" scale="82" orientation="portrait" horizontalDpi="4294967294" r:id="rId3"/>
  <headerFooter alignWithMargins="0"/>
  <rowBreaks count="1" manualBreakCount="1">
    <brk id="83" max="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04F99-4092-4DD5-8477-378C09D4D709}">
  <sheetPr>
    <tabColor rgb="FF92D050"/>
  </sheetPr>
  <dimension ref="A1:AA357"/>
  <sheetViews>
    <sheetView view="pageBreakPreview" zoomScale="75" zoomScaleNormal="100" zoomScaleSheetLayoutView="75" workbookViewId="0">
      <pane ySplit="5" topLeftCell="A6" activePane="bottomLeft" state="frozen"/>
      <selection pane="bottomLeft" activeCell="A37" sqref="A37"/>
    </sheetView>
  </sheetViews>
  <sheetFormatPr defaultColWidth="9" defaultRowHeight="14"/>
  <cols>
    <col min="1" max="1" width="20.1796875" style="734" customWidth="1"/>
    <col min="2" max="2" width="9.453125" style="734" customWidth="1"/>
    <col min="3" max="3" width="7.1796875" style="734" customWidth="1"/>
    <col min="4" max="4" width="36.7265625" style="897" customWidth="1"/>
    <col min="5" max="5" width="12.54296875" style="734" customWidth="1"/>
    <col min="6" max="6" width="44.453125" style="734" customWidth="1"/>
    <col min="7" max="7" width="12.26953125" style="734" customWidth="1"/>
    <col min="8" max="8" width="57.1796875" style="734" customWidth="1"/>
    <col min="9" max="9" width="7.1796875" style="734" customWidth="1"/>
    <col min="10" max="10" width="13" style="734" customWidth="1"/>
    <col min="11" max="11" width="3" style="734" customWidth="1"/>
    <col min="12" max="12" width="9" style="422"/>
    <col min="13" max="15" width="5" style="422" customWidth="1"/>
    <col min="16" max="26" width="9" style="422"/>
    <col min="27" max="27" width="9" style="422" customWidth="1"/>
    <col min="28" max="16384" width="9" style="422"/>
  </cols>
  <sheetData>
    <row r="1" spans="1:13" s="28" customFormat="1" ht="21" hidden="1" customHeight="1">
      <c r="A1" s="735"/>
      <c r="B1" s="735" t="s">
        <v>212</v>
      </c>
      <c r="C1" s="735"/>
      <c r="D1" s="899"/>
      <c r="E1" s="123"/>
      <c r="F1" s="123"/>
      <c r="G1" s="123"/>
      <c r="H1" s="123"/>
      <c r="I1" s="123"/>
      <c r="J1" s="123"/>
      <c r="K1" s="123"/>
      <c r="M1" s="28" t="s">
        <v>213</v>
      </c>
    </row>
    <row r="2" spans="1:13" s="28" customFormat="1" ht="13.5" hidden="1" customHeight="1">
      <c r="A2" s="123"/>
      <c r="B2" s="123"/>
      <c r="C2" s="123"/>
      <c r="D2" s="123"/>
      <c r="E2" s="123"/>
      <c r="F2" s="123"/>
      <c r="G2" s="123"/>
      <c r="H2" s="123"/>
      <c r="I2" s="123"/>
      <c r="J2" s="123"/>
      <c r="K2" s="123"/>
      <c r="M2" s="28" t="s">
        <v>214</v>
      </c>
    </row>
    <row r="3" spans="1:13" s="28" customFormat="1" ht="14.25" hidden="1" customHeight="1">
      <c r="A3" s="123"/>
      <c r="B3" s="123"/>
      <c r="C3" s="123"/>
      <c r="D3" s="123"/>
      <c r="E3" s="123"/>
      <c r="F3" s="123"/>
      <c r="G3" s="123"/>
      <c r="H3" s="123"/>
      <c r="I3" s="123"/>
      <c r="J3" s="123"/>
      <c r="K3" s="123"/>
      <c r="M3" s="28" t="s">
        <v>215</v>
      </c>
    </row>
    <row r="4" spans="1:13" s="108" customFormat="1" ht="24" customHeight="1">
      <c r="A4" s="306">
        <v>2</v>
      </c>
      <c r="B4" s="736"/>
      <c r="C4" s="307" t="s">
        <v>216</v>
      </c>
      <c r="D4" s="308"/>
      <c r="E4" s="736" t="str">
        <f>[1]Cover!D3</f>
        <v>Ottawa Valley Forest Incorporated</v>
      </c>
      <c r="F4" s="736"/>
      <c r="G4" s="736"/>
      <c r="H4" s="308" t="str">
        <f>[1]Cover!D7</f>
        <v>SA-FM/COC-002701</v>
      </c>
      <c r="I4" s="308"/>
      <c r="J4" s="310"/>
      <c r="K4" s="745"/>
    </row>
    <row r="5" spans="1:13" ht="30" customHeight="1">
      <c r="A5" s="737" t="s">
        <v>217</v>
      </c>
      <c r="B5" s="737" t="s">
        <v>218</v>
      </c>
      <c r="C5" s="737" t="s">
        <v>219</v>
      </c>
      <c r="D5" s="900" t="s">
        <v>220</v>
      </c>
      <c r="E5" s="737" t="s">
        <v>221</v>
      </c>
      <c r="F5" s="737" t="s">
        <v>222</v>
      </c>
      <c r="G5" s="737" t="s">
        <v>223</v>
      </c>
      <c r="H5" s="737" t="s">
        <v>224</v>
      </c>
      <c r="I5" s="737" t="s">
        <v>225</v>
      </c>
      <c r="J5" s="310" t="s">
        <v>226</v>
      </c>
      <c r="K5" s="33"/>
    </row>
    <row r="6" spans="1:13" ht="15" customHeight="1">
      <c r="A6" s="733" t="s">
        <v>2381</v>
      </c>
      <c r="B6" s="315"/>
      <c r="C6" s="315"/>
      <c r="D6" s="315"/>
      <c r="E6" s="315"/>
      <c r="F6" s="315"/>
      <c r="G6" s="315"/>
      <c r="H6" s="315"/>
      <c r="I6" s="315"/>
      <c r="J6" s="109"/>
      <c r="K6" s="33"/>
    </row>
    <row r="7" spans="1:13" ht="185.25" hidden="1" customHeight="1">
      <c r="A7" s="16" t="s">
        <v>228</v>
      </c>
      <c r="B7" s="16" t="s">
        <v>229</v>
      </c>
      <c r="C7" s="16" t="s">
        <v>230</v>
      </c>
      <c r="D7" s="16" t="s">
        <v>2382</v>
      </c>
      <c r="E7" s="16" t="s">
        <v>231</v>
      </c>
      <c r="F7" s="16" t="s">
        <v>232</v>
      </c>
      <c r="G7" s="16" t="s">
        <v>233</v>
      </c>
      <c r="H7" s="746" t="s">
        <v>2383</v>
      </c>
      <c r="I7" s="16" t="s">
        <v>234</v>
      </c>
      <c r="J7" s="16"/>
      <c r="K7" s="12"/>
    </row>
    <row r="8" spans="1:13" ht="70">
      <c r="A8" s="16" t="s">
        <v>241</v>
      </c>
      <c r="B8" s="747">
        <v>2015.1</v>
      </c>
      <c r="C8" s="16" t="s">
        <v>213</v>
      </c>
      <c r="D8" s="748" t="s">
        <v>2384</v>
      </c>
      <c r="E8" s="748" t="s">
        <v>2385</v>
      </c>
      <c r="F8" s="748" t="s">
        <v>2386</v>
      </c>
      <c r="G8" s="748" t="s">
        <v>2387</v>
      </c>
      <c r="H8" s="748" t="s">
        <v>2388</v>
      </c>
      <c r="I8" s="748" t="s">
        <v>237</v>
      </c>
      <c r="J8" s="749">
        <v>42637</v>
      </c>
    </row>
    <row r="9" spans="1:13" ht="15" customHeight="1">
      <c r="A9" s="738" t="s">
        <v>2389</v>
      </c>
      <c r="B9" s="738"/>
      <c r="C9" s="738"/>
      <c r="D9" s="896"/>
      <c r="E9" s="738"/>
      <c r="F9" s="738"/>
      <c r="G9" s="738"/>
      <c r="H9" s="738"/>
      <c r="I9" s="738"/>
      <c r="J9" s="739"/>
    </row>
    <row r="10" spans="1:13" ht="140">
      <c r="A10" s="16" t="s">
        <v>241</v>
      </c>
      <c r="B10" s="748">
        <v>2016.1</v>
      </c>
      <c r="C10" s="748" t="s">
        <v>214</v>
      </c>
      <c r="D10" s="748" t="s">
        <v>2390</v>
      </c>
      <c r="E10" s="748" t="s">
        <v>2391</v>
      </c>
      <c r="F10" s="748" t="s">
        <v>2392</v>
      </c>
      <c r="G10" s="748" t="s">
        <v>2393</v>
      </c>
      <c r="H10" s="748" t="s">
        <v>2394</v>
      </c>
      <c r="I10" s="748" t="s">
        <v>237</v>
      </c>
      <c r="J10" s="748" t="s">
        <v>2395</v>
      </c>
    </row>
    <row r="11" spans="1:13" ht="15" customHeight="1">
      <c r="A11" s="973" t="s">
        <v>2396</v>
      </c>
      <c r="B11" s="974"/>
      <c r="C11" s="974"/>
      <c r="D11" s="974"/>
      <c r="E11" s="974"/>
      <c r="F11" s="974"/>
      <c r="G11" s="974"/>
      <c r="H11" s="974"/>
      <c r="I11" s="974"/>
      <c r="J11" s="975"/>
    </row>
    <row r="12" spans="1:13" ht="112">
      <c r="A12" s="16" t="s">
        <v>241</v>
      </c>
      <c r="B12" s="750">
        <v>2017.1</v>
      </c>
      <c r="C12" s="750" t="s">
        <v>213</v>
      </c>
      <c r="D12" s="748" t="s">
        <v>2397</v>
      </c>
      <c r="E12" s="748" t="s">
        <v>2398</v>
      </c>
      <c r="F12" s="748" t="s">
        <v>2399</v>
      </c>
      <c r="G12" s="748" t="s">
        <v>2387</v>
      </c>
      <c r="H12" s="748" t="s">
        <v>2400</v>
      </c>
      <c r="I12" s="748" t="s">
        <v>237</v>
      </c>
      <c r="J12" s="748"/>
    </row>
    <row r="13" spans="1:13" ht="15" customHeight="1">
      <c r="A13" s="973" t="s">
        <v>2401</v>
      </c>
      <c r="B13" s="974"/>
      <c r="C13" s="974"/>
      <c r="D13" s="974"/>
      <c r="E13" s="974"/>
      <c r="F13" s="974"/>
      <c r="G13" s="974"/>
      <c r="H13" s="974"/>
      <c r="I13" s="974"/>
      <c r="J13" s="975"/>
      <c r="K13" s="15"/>
    </row>
    <row r="14" spans="1:13" ht="70">
      <c r="A14" s="16" t="s">
        <v>241</v>
      </c>
      <c r="B14" s="748">
        <v>2018.1</v>
      </c>
      <c r="C14" s="748" t="s">
        <v>214</v>
      </c>
      <c r="D14" s="748" t="s">
        <v>2402</v>
      </c>
      <c r="E14" s="748" t="s">
        <v>2403</v>
      </c>
      <c r="F14" s="748" t="s">
        <v>2404</v>
      </c>
      <c r="G14" s="748" t="s">
        <v>2393</v>
      </c>
      <c r="H14" s="748" t="s">
        <v>2405</v>
      </c>
      <c r="I14" s="748" t="s">
        <v>237</v>
      </c>
      <c r="J14" s="751">
        <v>43703</v>
      </c>
    </row>
    <row r="15" spans="1:13" ht="255" customHeight="1">
      <c r="A15" s="16" t="s">
        <v>241</v>
      </c>
      <c r="B15" s="902">
        <v>2018.2</v>
      </c>
      <c r="C15" s="750" t="s">
        <v>213</v>
      </c>
      <c r="D15" s="750" t="s">
        <v>2406</v>
      </c>
      <c r="E15" s="750" t="s">
        <v>2407</v>
      </c>
      <c r="F15" s="750" t="s">
        <v>2408</v>
      </c>
      <c r="G15" s="750" t="s">
        <v>2387</v>
      </c>
      <c r="H15" s="750" t="s">
        <v>3279</v>
      </c>
      <c r="I15" s="750" t="s">
        <v>237</v>
      </c>
      <c r="J15" s="750" t="s">
        <v>3278</v>
      </c>
    </row>
    <row r="16" spans="1:13" ht="15" customHeight="1">
      <c r="A16" s="973" t="s">
        <v>2409</v>
      </c>
      <c r="B16" s="974"/>
      <c r="C16" s="974"/>
      <c r="D16" s="974"/>
      <c r="E16" s="974"/>
      <c r="F16" s="974"/>
      <c r="G16" s="974"/>
      <c r="H16" s="974"/>
      <c r="I16" s="974"/>
      <c r="J16" s="975"/>
      <c r="K16" s="15"/>
    </row>
    <row r="17" spans="1:11" ht="98">
      <c r="A17" s="16" t="s">
        <v>241</v>
      </c>
      <c r="B17" s="752">
        <v>2019.1</v>
      </c>
      <c r="C17" s="752" t="s">
        <v>214</v>
      </c>
      <c r="D17" s="752" t="s">
        <v>2410</v>
      </c>
      <c r="E17" s="752" t="s">
        <v>2411</v>
      </c>
      <c r="F17" s="752" t="s">
        <v>2412</v>
      </c>
      <c r="G17" s="752" t="s">
        <v>239</v>
      </c>
      <c r="H17" s="752" t="s">
        <v>2413</v>
      </c>
      <c r="I17" s="752" t="s">
        <v>237</v>
      </c>
      <c r="J17" s="753">
        <v>44118</v>
      </c>
    </row>
    <row r="18" spans="1:11" ht="98">
      <c r="A18" s="16" t="s">
        <v>241</v>
      </c>
      <c r="B18" s="752">
        <v>2019.2</v>
      </c>
      <c r="C18" s="752" t="s">
        <v>214</v>
      </c>
      <c r="D18" s="752" t="s">
        <v>2414</v>
      </c>
      <c r="E18" s="752" t="s">
        <v>324</v>
      </c>
      <c r="F18" s="752" t="s">
        <v>2415</v>
      </c>
      <c r="G18" s="752" t="s">
        <v>239</v>
      </c>
      <c r="H18" s="752" t="s">
        <v>2416</v>
      </c>
      <c r="I18" s="752" t="s">
        <v>237</v>
      </c>
      <c r="J18" s="753">
        <v>44118</v>
      </c>
    </row>
    <row r="19" spans="1:11" ht="56.25" customHeight="1">
      <c r="A19" s="16" t="s">
        <v>241</v>
      </c>
      <c r="B19" s="16">
        <v>2019.3</v>
      </c>
      <c r="C19" s="16" t="s">
        <v>213</v>
      </c>
      <c r="D19" s="16" t="s">
        <v>2417</v>
      </c>
      <c r="E19" s="16" t="s">
        <v>638</v>
      </c>
      <c r="F19" s="16" t="s">
        <v>2418</v>
      </c>
      <c r="G19" s="754">
        <v>44063</v>
      </c>
      <c r="H19" s="16" t="s">
        <v>2419</v>
      </c>
      <c r="I19" s="16" t="s">
        <v>237</v>
      </c>
      <c r="J19" s="754">
        <v>44117</v>
      </c>
    </row>
    <row r="20" spans="1:11" ht="98">
      <c r="A20" s="16" t="s">
        <v>241</v>
      </c>
      <c r="B20" s="752">
        <v>2019.4</v>
      </c>
      <c r="C20" s="752" t="s">
        <v>214</v>
      </c>
      <c r="D20" s="752" t="s">
        <v>2420</v>
      </c>
      <c r="E20" s="752" t="s">
        <v>2421</v>
      </c>
      <c r="F20" s="752" t="s">
        <v>2422</v>
      </c>
      <c r="G20" s="752" t="s">
        <v>239</v>
      </c>
      <c r="H20" s="752" t="s">
        <v>2423</v>
      </c>
      <c r="I20" s="752" t="s">
        <v>237</v>
      </c>
      <c r="J20" s="753">
        <v>44117</v>
      </c>
    </row>
    <row r="21" spans="1:11" ht="98">
      <c r="A21" s="16" t="s">
        <v>241</v>
      </c>
      <c r="B21" s="752">
        <v>2019.5</v>
      </c>
      <c r="C21" s="752" t="s">
        <v>214</v>
      </c>
      <c r="D21" s="752" t="s">
        <v>2424</v>
      </c>
      <c r="E21" s="752" t="s">
        <v>2425</v>
      </c>
      <c r="F21" s="752" t="s">
        <v>2426</v>
      </c>
      <c r="G21" s="752" t="s">
        <v>239</v>
      </c>
      <c r="H21" s="752" t="s">
        <v>2427</v>
      </c>
      <c r="I21" s="752" t="s">
        <v>237</v>
      </c>
      <c r="J21" s="753">
        <v>44117</v>
      </c>
    </row>
    <row r="22" spans="1:11" ht="248.5" customHeight="1">
      <c r="A22" s="16" t="s">
        <v>241</v>
      </c>
      <c r="B22" s="752">
        <v>2019.6</v>
      </c>
      <c r="C22" s="752" t="s">
        <v>214</v>
      </c>
      <c r="D22" s="752" t="s">
        <v>2428</v>
      </c>
      <c r="E22" s="752" t="s">
        <v>2232</v>
      </c>
      <c r="F22" s="752" t="s">
        <v>2429</v>
      </c>
      <c r="G22" s="752" t="s">
        <v>239</v>
      </c>
      <c r="H22" s="752" t="s">
        <v>3364</v>
      </c>
      <c r="I22" s="752" t="s">
        <v>237</v>
      </c>
      <c r="J22" s="753">
        <v>44462</v>
      </c>
    </row>
    <row r="23" spans="1:11" ht="15" customHeight="1">
      <c r="A23" s="973" t="s">
        <v>2430</v>
      </c>
      <c r="B23" s="974"/>
      <c r="C23" s="974"/>
      <c r="D23" s="974"/>
      <c r="E23" s="974"/>
      <c r="F23" s="974"/>
      <c r="G23" s="974"/>
      <c r="H23" s="974"/>
      <c r="I23" s="974"/>
      <c r="J23" s="975"/>
      <c r="K23" s="15"/>
    </row>
    <row r="24" spans="1:11" ht="70">
      <c r="A24" s="16" t="s">
        <v>245</v>
      </c>
      <c r="B24" s="16">
        <v>2020.1</v>
      </c>
      <c r="C24" s="16" t="s">
        <v>214</v>
      </c>
      <c r="D24" s="16" t="s">
        <v>2431</v>
      </c>
      <c r="E24" s="16" t="s">
        <v>2432</v>
      </c>
      <c r="F24" s="16" t="s">
        <v>2433</v>
      </c>
      <c r="G24" s="752" t="s">
        <v>2393</v>
      </c>
      <c r="H24" s="16" t="s">
        <v>2434</v>
      </c>
      <c r="I24" s="16" t="s">
        <v>237</v>
      </c>
      <c r="J24" s="754">
        <v>44119</v>
      </c>
    </row>
    <row r="25" spans="1:11" ht="208.5" customHeight="1">
      <c r="A25" s="16" t="s">
        <v>248</v>
      </c>
      <c r="B25" s="16">
        <v>2020.2</v>
      </c>
      <c r="C25" s="16" t="s">
        <v>214</v>
      </c>
      <c r="D25" s="752" t="s">
        <v>2435</v>
      </c>
      <c r="E25" s="16" t="s">
        <v>2436</v>
      </c>
      <c r="F25" s="16" t="s">
        <v>3206</v>
      </c>
      <c r="G25" s="16" t="s">
        <v>2393</v>
      </c>
      <c r="H25" s="16" t="s">
        <v>3263</v>
      </c>
      <c r="I25" s="16" t="s">
        <v>237</v>
      </c>
      <c r="J25" s="16" t="s">
        <v>3262</v>
      </c>
    </row>
    <row r="26" spans="1:11" ht="98">
      <c r="A26" s="16" t="s">
        <v>228</v>
      </c>
      <c r="B26" s="16">
        <v>2020.3</v>
      </c>
      <c r="C26" s="16" t="s">
        <v>213</v>
      </c>
      <c r="D26" s="16" t="s">
        <v>2437</v>
      </c>
      <c r="E26" s="755" t="s">
        <v>659</v>
      </c>
      <c r="F26" s="16" t="s">
        <v>2438</v>
      </c>
      <c r="G26" s="16" t="s">
        <v>237</v>
      </c>
      <c r="H26" s="16" t="s">
        <v>3501</v>
      </c>
      <c r="I26" s="16" t="s">
        <v>237</v>
      </c>
      <c r="J26" s="754">
        <v>44461</v>
      </c>
    </row>
    <row r="27" spans="1:11" ht="85.5" customHeight="1">
      <c r="A27" s="16" t="s">
        <v>228</v>
      </c>
      <c r="B27" s="16">
        <v>2020.4</v>
      </c>
      <c r="C27" s="16" t="s">
        <v>213</v>
      </c>
      <c r="D27" s="16" t="s">
        <v>2439</v>
      </c>
      <c r="E27" s="756" t="s">
        <v>668</v>
      </c>
      <c r="F27" s="16" t="s">
        <v>2440</v>
      </c>
      <c r="G27" s="16" t="s">
        <v>237</v>
      </c>
      <c r="H27" s="16" t="s">
        <v>3277</v>
      </c>
      <c r="I27" s="16" t="s">
        <v>237</v>
      </c>
      <c r="J27" s="754">
        <v>44459</v>
      </c>
    </row>
    <row r="28" spans="1:11" ht="140">
      <c r="A28" s="16" t="s">
        <v>248</v>
      </c>
      <c r="B28" s="16">
        <v>2020.5</v>
      </c>
      <c r="C28" s="16" t="s">
        <v>214</v>
      </c>
      <c r="D28" s="16" t="s">
        <v>2441</v>
      </c>
      <c r="E28" s="756" t="s">
        <v>671</v>
      </c>
      <c r="F28" s="16" t="s">
        <v>2442</v>
      </c>
      <c r="G28" s="16" t="s">
        <v>2393</v>
      </c>
      <c r="H28" s="16" t="s">
        <v>2443</v>
      </c>
      <c r="I28" s="16" t="s">
        <v>237</v>
      </c>
      <c r="J28" s="754">
        <v>44137</v>
      </c>
    </row>
    <row r="29" spans="1:11" ht="70">
      <c r="A29" s="16" t="s">
        <v>248</v>
      </c>
      <c r="B29" s="16">
        <v>2020.6</v>
      </c>
      <c r="C29" s="16" t="s">
        <v>214</v>
      </c>
      <c r="D29" s="16" t="s">
        <v>2444</v>
      </c>
      <c r="E29" s="16" t="s">
        <v>2445</v>
      </c>
      <c r="F29" s="16" t="s">
        <v>2446</v>
      </c>
      <c r="G29" s="16" t="s">
        <v>2393</v>
      </c>
      <c r="H29" s="16" t="s">
        <v>3276</v>
      </c>
      <c r="I29" s="16" t="s">
        <v>237</v>
      </c>
      <c r="J29" s="754">
        <v>44459</v>
      </c>
    </row>
    <row r="30" spans="1:11" ht="126">
      <c r="A30" s="16" t="s">
        <v>228</v>
      </c>
      <c r="B30" s="16">
        <v>2020.7</v>
      </c>
      <c r="C30" s="16" t="s">
        <v>213</v>
      </c>
      <c r="D30" s="16" t="s">
        <v>2447</v>
      </c>
      <c r="E30" s="16" t="s">
        <v>272</v>
      </c>
      <c r="F30" s="16" t="s">
        <v>2448</v>
      </c>
      <c r="G30" s="16" t="s">
        <v>237</v>
      </c>
      <c r="H30" s="926" t="s">
        <v>3500</v>
      </c>
      <c r="I30" s="16" t="s">
        <v>237</v>
      </c>
      <c r="J30" s="754">
        <v>44466</v>
      </c>
    </row>
    <row r="31" spans="1:11" ht="96.75" customHeight="1">
      <c r="A31" s="16" t="s">
        <v>248</v>
      </c>
      <c r="B31" s="16">
        <v>2020.8</v>
      </c>
      <c r="C31" s="16" t="s">
        <v>214</v>
      </c>
      <c r="D31" s="16" t="s">
        <v>2449</v>
      </c>
      <c r="E31" s="16" t="s">
        <v>2450</v>
      </c>
      <c r="F31" s="16" t="s">
        <v>2451</v>
      </c>
      <c r="G31" s="16" t="s">
        <v>2393</v>
      </c>
      <c r="H31" s="16" t="s">
        <v>3513</v>
      </c>
      <c r="I31" s="16" t="s">
        <v>237</v>
      </c>
      <c r="J31" s="754">
        <v>44459</v>
      </c>
    </row>
    <row r="32" spans="1:11" s="916" customFormat="1" ht="20.25" customHeight="1">
      <c r="A32" s="912" t="s">
        <v>3624</v>
      </c>
      <c r="B32" s="913"/>
      <c r="C32" s="913"/>
      <c r="D32" s="913"/>
      <c r="E32" s="913"/>
      <c r="F32" s="913"/>
      <c r="G32" s="913"/>
      <c r="H32" s="913"/>
      <c r="I32" s="913"/>
      <c r="J32" s="914"/>
      <c r="K32" s="915"/>
    </row>
    <row r="33" spans="1:11" ht="138" customHeight="1">
      <c r="A33" s="757" t="s">
        <v>248</v>
      </c>
      <c r="B33" s="16">
        <v>2021.1</v>
      </c>
      <c r="C33" s="16" t="s">
        <v>214</v>
      </c>
      <c r="D33" s="16" t="s">
        <v>3626</v>
      </c>
      <c r="E33" s="16" t="s">
        <v>3325</v>
      </c>
      <c r="F33" s="16" t="s">
        <v>3326</v>
      </c>
      <c r="G33" s="16" t="s">
        <v>3625</v>
      </c>
      <c r="H33" s="16"/>
      <c r="I33" s="16" t="s">
        <v>234</v>
      </c>
      <c r="J33" s="754"/>
      <c r="K33" s="16"/>
    </row>
    <row r="34" spans="1:11" ht="121" customHeight="1">
      <c r="A34" s="757"/>
      <c r="B34" s="16">
        <v>2021.2</v>
      </c>
      <c r="C34" s="16" t="s">
        <v>213</v>
      </c>
      <c r="D34" s="16" t="s">
        <v>3363</v>
      </c>
      <c r="E34" s="16" t="s">
        <v>2139</v>
      </c>
      <c r="F34" s="16" t="s">
        <v>3362</v>
      </c>
      <c r="G34" s="16" t="s">
        <v>3080</v>
      </c>
      <c r="H34" s="16"/>
      <c r="I34" s="16" t="s">
        <v>234</v>
      </c>
      <c r="J34" s="754"/>
      <c r="K34" s="16"/>
    </row>
    <row r="35" spans="1:11" ht="121" customHeight="1">
      <c r="A35" s="757"/>
      <c r="B35" s="16">
        <v>2021.3</v>
      </c>
      <c r="C35" s="16" t="s">
        <v>213</v>
      </c>
      <c r="D35" s="16" t="s">
        <v>3498</v>
      </c>
      <c r="E35" s="16" t="s">
        <v>2450</v>
      </c>
      <c r="F35" s="16" t="s">
        <v>3499</v>
      </c>
      <c r="G35" s="16" t="s">
        <v>3080</v>
      </c>
      <c r="H35" s="16"/>
      <c r="I35" s="16" t="s">
        <v>234</v>
      </c>
      <c r="J35" s="754"/>
      <c r="K35" s="16"/>
    </row>
    <row r="36" spans="1:11" ht="257.25" customHeight="1">
      <c r="A36" s="757" t="s">
        <v>238</v>
      </c>
      <c r="B36" s="16">
        <v>2021.4</v>
      </c>
      <c r="C36" s="16" t="s">
        <v>214</v>
      </c>
      <c r="D36" s="16" t="s">
        <v>3627</v>
      </c>
      <c r="E36" s="752" t="s">
        <v>3515</v>
      </c>
      <c r="F36" s="16" t="s">
        <v>3516</v>
      </c>
      <c r="G36" s="16" t="s">
        <v>3625</v>
      </c>
      <c r="H36" s="16"/>
      <c r="I36" s="16" t="s">
        <v>234</v>
      </c>
      <c r="J36" s="754"/>
      <c r="K36" s="16"/>
    </row>
    <row r="37" spans="1:11" ht="235.5" customHeight="1">
      <c r="A37" s="757" t="s">
        <v>238</v>
      </c>
      <c r="B37" s="16">
        <v>2021.5</v>
      </c>
      <c r="C37" s="16" t="s">
        <v>214</v>
      </c>
      <c r="D37" s="16" t="s">
        <v>3628</v>
      </c>
      <c r="E37" s="16" t="s">
        <v>3519</v>
      </c>
      <c r="F37" s="16" t="s">
        <v>3520</v>
      </c>
      <c r="G37" s="16" t="s">
        <v>3625</v>
      </c>
      <c r="H37" s="16"/>
      <c r="I37" s="16" t="s">
        <v>234</v>
      </c>
      <c r="J37" s="754"/>
      <c r="K37" s="16"/>
    </row>
    <row r="38" spans="1:11">
      <c r="A38" s="757"/>
      <c r="B38" s="16"/>
      <c r="C38" s="16"/>
      <c r="D38" s="16"/>
      <c r="E38" s="16"/>
      <c r="F38" s="16"/>
      <c r="G38" s="16"/>
      <c r="H38" s="16"/>
      <c r="I38" s="16"/>
      <c r="J38" s="754"/>
      <c r="K38" s="16"/>
    </row>
    <row r="39" spans="1:11">
      <c r="A39" s="757"/>
      <c r="B39" s="16"/>
      <c r="C39" s="16"/>
      <c r="D39" s="16"/>
      <c r="E39" s="16"/>
      <c r="F39" s="16"/>
      <c r="G39" s="16"/>
      <c r="H39" s="16"/>
      <c r="I39" s="16"/>
      <c r="J39" s="754"/>
      <c r="K39" s="16"/>
    </row>
    <row r="40" spans="1:11">
      <c r="A40" s="757"/>
      <c r="B40" s="16"/>
      <c r="C40" s="16"/>
      <c r="D40" s="16"/>
      <c r="E40" s="16"/>
      <c r="F40" s="16"/>
      <c r="G40" s="16"/>
      <c r="H40" s="16"/>
      <c r="I40" s="16"/>
      <c r="J40" s="16"/>
      <c r="K40" s="16"/>
    </row>
    <row r="132" spans="1:3">
      <c r="A132" s="758"/>
      <c r="C132" s="759"/>
    </row>
    <row r="133" spans="1:3">
      <c r="A133" s="758"/>
      <c r="C133" s="760"/>
    </row>
    <row r="134" spans="1:3">
      <c r="A134" s="758"/>
      <c r="C134" s="760"/>
    </row>
    <row r="135" spans="1:3">
      <c r="A135" s="758"/>
      <c r="C135" s="760"/>
    </row>
    <row r="136" spans="1:3">
      <c r="A136" s="758"/>
      <c r="C136" s="760"/>
    </row>
    <row r="137" spans="1:3">
      <c r="A137" s="758"/>
      <c r="C137" s="760"/>
    </row>
    <row r="138" spans="1:3">
      <c r="A138" s="758"/>
      <c r="C138" s="760"/>
    </row>
    <row r="139" spans="1:3">
      <c r="A139" s="758"/>
      <c r="C139" s="760"/>
    </row>
    <row r="140" spans="1:3">
      <c r="A140" s="758"/>
      <c r="C140" s="760"/>
    </row>
    <row r="141" spans="1:3">
      <c r="A141" s="758"/>
      <c r="C141" s="760"/>
    </row>
    <row r="142" spans="1:3">
      <c r="A142" s="758"/>
      <c r="C142" s="760"/>
    </row>
    <row r="143" spans="1:3">
      <c r="A143" s="758"/>
      <c r="C143" s="760"/>
    </row>
    <row r="144" spans="1:3">
      <c r="A144" s="758"/>
      <c r="C144" s="760"/>
    </row>
    <row r="145" spans="1:3">
      <c r="A145" s="758"/>
      <c r="C145" s="760"/>
    </row>
    <row r="146" spans="1:3">
      <c r="A146" s="758"/>
      <c r="C146" s="760"/>
    </row>
    <row r="147" spans="1:3">
      <c r="A147" s="758"/>
      <c r="C147" s="760"/>
    </row>
    <row r="148" spans="1:3">
      <c r="A148" s="758"/>
      <c r="C148" s="760"/>
    </row>
    <row r="149" spans="1:3">
      <c r="A149" s="758"/>
      <c r="C149" s="760"/>
    </row>
    <row r="150" spans="1:3">
      <c r="A150" s="758"/>
      <c r="C150" s="760"/>
    </row>
    <row r="151" spans="1:3">
      <c r="A151" s="758"/>
      <c r="C151" s="760"/>
    </row>
    <row r="152" spans="1:3">
      <c r="A152" s="758"/>
      <c r="C152" s="760"/>
    </row>
    <row r="153" spans="1:3">
      <c r="A153" s="758"/>
      <c r="C153" s="760"/>
    </row>
    <row r="154" spans="1:3">
      <c r="A154" s="758"/>
      <c r="C154" s="760"/>
    </row>
    <row r="155" spans="1:3">
      <c r="A155" s="758"/>
      <c r="C155" s="760"/>
    </row>
    <row r="156" spans="1:3">
      <c r="A156" s="758"/>
      <c r="C156" s="760"/>
    </row>
    <row r="157" spans="1:3">
      <c r="A157" s="758"/>
      <c r="C157" s="760"/>
    </row>
    <row r="158" spans="1:3">
      <c r="A158" s="758"/>
      <c r="C158" s="760"/>
    </row>
    <row r="159" spans="1:3">
      <c r="A159" s="758"/>
      <c r="C159" s="760"/>
    </row>
    <row r="160" spans="1:3">
      <c r="A160" s="758"/>
      <c r="C160" s="760"/>
    </row>
    <row r="161" spans="1:3">
      <c r="A161" s="758"/>
      <c r="C161" s="760"/>
    </row>
    <row r="162" spans="1:3">
      <c r="A162" s="758"/>
      <c r="C162" s="760"/>
    </row>
    <row r="163" spans="1:3">
      <c r="A163" s="758"/>
      <c r="C163" s="760"/>
    </row>
    <row r="164" spans="1:3">
      <c r="A164" s="758"/>
      <c r="C164" s="760"/>
    </row>
    <row r="165" spans="1:3">
      <c r="A165" s="758"/>
      <c r="C165" s="760"/>
    </row>
    <row r="166" spans="1:3">
      <c r="A166" s="758"/>
      <c r="C166" s="760"/>
    </row>
    <row r="167" spans="1:3">
      <c r="A167" s="758"/>
      <c r="C167" s="760"/>
    </row>
    <row r="168" spans="1:3">
      <c r="A168" s="758"/>
      <c r="C168" s="760"/>
    </row>
    <row r="169" spans="1:3">
      <c r="A169" s="758"/>
      <c r="C169" s="760"/>
    </row>
    <row r="170" spans="1:3">
      <c r="A170" s="758"/>
      <c r="C170" s="760"/>
    </row>
    <row r="171" spans="1:3">
      <c r="A171" s="758"/>
      <c r="C171" s="760"/>
    </row>
    <row r="172" spans="1:3">
      <c r="A172" s="758"/>
      <c r="C172" s="760"/>
    </row>
    <row r="173" spans="1:3">
      <c r="A173" s="758"/>
      <c r="C173" s="760"/>
    </row>
    <row r="174" spans="1:3">
      <c r="A174" s="758"/>
      <c r="C174" s="760"/>
    </row>
    <row r="175" spans="1:3">
      <c r="A175" s="758"/>
      <c r="C175" s="760"/>
    </row>
    <row r="176" spans="1:3">
      <c r="A176" s="758"/>
      <c r="C176" s="760"/>
    </row>
    <row r="177" spans="1:3">
      <c r="A177" s="758"/>
      <c r="C177" s="760"/>
    </row>
    <row r="178" spans="1:3">
      <c r="A178" s="758"/>
      <c r="C178" s="760"/>
    </row>
    <row r="179" spans="1:3">
      <c r="A179" s="758"/>
      <c r="C179" s="760"/>
    </row>
    <row r="180" spans="1:3">
      <c r="A180" s="758"/>
      <c r="C180" s="760"/>
    </row>
    <row r="181" spans="1:3">
      <c r="A181" s="758"/>
      <c r="C181" s="760"/>
    </row>
    <row r="182" spans="1:3">
      <c r="A182" s="758"/>
      <c r="C182" s="760"/>
    </row>
    <row r="183" spans="1:3">
      <c r="A183" s="758"/>
      <c r="C183" s="760"/>
    </row>
    <row r="184" spans="1:3">
      <c r="A184" s="758"/>
      <c r="C184" s="760"/>
    </row>
    <row r="185" spans="1:3">
      <c r="A185" s="758"/>
      <c r="C185" s="760"/>
    </row>
    <row r="186" spans="1:3">
      <c r="A186" s="758"/>
      <c r="C186" s="760"/>
    </row>
    <row r="187" spans="1:3">
      <c r="A187" s="758"/>
      <c r="C187" s="760"/>
    </row>
    <row r="188" spans="1:3">
      <c r="A188" s="758"/>
      <c r="C188" s="760"/>
    </row>
    <row r="189" spans="1:3">
      <c r="A189" s="758"/>
      <c r="C189" s="760"/>
    </row>
    <row r="190" spans="1:3">
      <c r="A190" s="758"/>
      <c r="C190" s="760"/>
    </row>
    <row r="191" spans="1:3">
      <c r="A191" s="758"/>
      <c r="C191" s="760"/>
    </row>
    <row r="192" spans="1:3">
      <c r="A192" s="758"/>
      <c r="C192" s="760"/>
    </row>
    <row r="193" spans="1:27">
      <c r="A193" s="758"/>
      <c r="C193" s="760"/>
    </row>
    <row r="194" spans="1:27">
      <c r="A194" s="758"/>
      <c r="C194" s="760"/>
    </row>
    <row r="195" spans="1:27">
      <c r="A195" s="758"/>
      <c r="C195" s="760"/>
    </row>
    <row r="196" spans="1:27">
      <c r="A196" s="758"/>
      <c r="C196" s="760"/>
    </row>
    <row r="197" spans="1:27">
      <c r="A197" s="758"/>
      <c r="C197" s="760"/>
    </row>
    <row r="198" spans="1:27">
      <c r="A198" s="758"/>
      <c r="C198" s="760"/>
    </row>
    <row r="199" spans="1:27">
      <c r="A199" s="758"/>
      <c r="C199" s="760"/>
    </row>
    <row r="200" spans="1:27">
      <c r="A200" s="758"/>
      <c r="C200" s="760"/>
    </row>
    <row r="201" spans="1:27">
      <c r="A201" s="758"/>
      <c r="C201" s="760"/>
    </row>
    <row r="202" spans="1:27">
      <c r="A202" s="758"/>
      <c r="C202" s="760"/>
    </row>
    <row r="203" spans="1:27">
      <c r="A203" s="758"/>
      <c r="C203" s="760"/>
    </row>
    <row r="204" spans="1:27">
      <c r="A204" s="758"/>
      <c r="C204" s="760"/>
    </row>
    <row r="205" spans="1:27">
      <c r="A205" s="758"/>
      <c r="C205" s="760"/>
    </row>
    <row r="206" spans="1:27">
      <c r="A206" s="758"/>
      <c r="C206" s="760"/>
    </row>
    <row r="207" spans="1:27">
      <c r="A207" s="758"/>
      <c r="C207" s="760"/>
    </row>
    <row r="208" spans="1:27">
      <c r="A208" s="758"/>
      <c r="C208" s="760"/>
      <c r="AA208" s="422" t="s">
        <v>241</v>
      </c>
    </row>
    <row r="209" spans="1:27">
      <c r="A209" s="758"/>
      <c r="C209" s="760"/>
      <c r="AA209" s="422" t="s">
        <v>228</v>
      </c>
    </row>
    <row r="210" spans="1:27">
      <c r="A210" s="758"/>
      <c r="C210" s="760"/>
      <c r="AA210" s="422" t="s">
        <v>245</v>
      </c>
    </row>
    <row r="211" spans="1:27">
      <c r="A211" s="758"/>
      <c r="C211" s="760"/>
      <c r="AA211" s="422" t="s">
        <v>238</v>
      </c>
    </row>
    <row r="212" spans="1:27" ht="98">
      <c r="A212" s="758"/>
      <c r="C212" s="760"/>
      <c r="AA212" s="47" t="s">
        <v>248</v>
      </c>
    </row>
    <row r="213" spans="1:27">
      <c r="A213" s="758"/>
      <c r="C213" s="760"/>
      <c r="AA213" s="422" t="s">
        <v>249</v>
      </c>
    </row>
    <row r="214" spans="1:27">
      <c r="A214" s="758"/>
      <c r="C214" s="760"/>
      <c r="AA214" s="422" t="s">
        <v>243</v>
      </c>
    </row>
    <row r="215" spans="1:27">
      <c r="A215" s="758"/>
      <c r="C215" s="760"/>
      <c r="AA215" s="422" t="s">
        <v>250</v>
      </c>
    </row>
    <row r="216" spans="1:27">
      <c r="A216" s="758"/>
      <c r="C216" s="760"/>
      <c r="AA216" s="422" t="s">
        <v>236</v>
      </c>
    </row>
    <row r="217" spans="1:27">
      <c r="A217" s="758"/>
      <c r="C217" s="760"/>
      <c r="AA217" s="422" t="s">
        <v>244</v>
      </c>
    </row>
    <row r="218" spans="1:27">
      <c r="A218" s="758"/>
      <c r="C218" s="760"/>
    </row>
    <row r="219" spans="1:27">
      <c r="A219" s="758"/>
      <c r="C219" s="760"/>
    </row>
    <row r="220" spans="1:27">
      <c r="A220" s="758"/>
      <c r="C220" s="760"/>
    </row>
    <row r="221" spans="1:27">
      <c r="A221" s="758"/>
      <c r="C221" s="760"/>
    </row>
    <row r="222" spans="1:27">
      <c r="A222" s="758"/>
      <c r="C222" s="760"/>
    </row>
    <row r="223" spans="1:27">
      <c r="A223" s="758"/>
      <c r="C223" s="760"/>
    </row>
    <row r="224" spans="1:27">
      <c r="A224" s="758"/>
      <c r="C224" s="760"/>
    </row>
    <row r="225" spans="1:3">
      <c r="A225" s="758"/>
      <c r="C225" s="760"/>
    </row>
    <row r="226" spans="1:3">
      <c r="A226" s="758"/>
      <c r="C226" s="760"/>
    </row>
    <row r="227" spans="1:3">
      <c r="A227" s="758"/>
      <c r="C227" s="760"/>
    </row>
    <row r="228" spans="1:3">
      <c r="A228" s="758"/>
      <c r="C228" s="760"/>
    </row>
    <row r="229" spans="1:3">
      <c r="A229" s="758"/>
      <c r="C229" s="760"/>
    </row>
    <row r="230" spans="1:3">
      <c r="A230" s="758"/>
      <c r="C230" s="760"/>
    </row>
    <row r="231" spans="1:3">
      <c r="A231" s="758"/>
      <c r="C231" s="760"/>
    </row>
    <row r="232" spans="1:3">
      <c r="A232" s="758"/>
      <c r="C232" s="760"/>
    </row>
    <row r="233" spans="1:3">
      <c r="A233" s="758"/>
      <c r="C233" s="760"/>
    </row>
    <row r="234" spans="1:3">
      <c r="A234" s="758"/>
      <c r="C234" s="760"/>
    </row>
    <row r="235" spans="1:3">
      <c r="A235" s="758"/>
      <c r="C235" s="760"/>
    </row>
    <row r="236" spans="1:3">
      <c r="A236" s="758"/>
      <c r="C236" s="760"/>
    </row>
    <row r="237" spans="1:3">
      <c r="A237" s="758"/>
      <c r="C237" s="760"/>
    </row>
    <row r="238" spans="1:3">
      <c r="A238" s="758"/>
      <c r="C238" s="760"/>
    </row>
    <row r="239" spans="1:3">
      <c r="A239" s="758"/>
      <c r="C239" s="760"/>
    </row>
    <row r="240" spans="1:3">
      <c r="A240" s="758"/>
      <c r="C240" s="760"/>
    </row>
    <row r="241" spans="1:3">
      <c r="A241" s="758"/>
      <c r="C241" s="760"/>
    </row>
    <row r="242" spans="1:3">
      <c r="A242" s="758"/>
      <c r="C242" s="760"/>
    </row>
    <row r="243" spans="1:3">
      <c r="A243" s="758"/>
      <c r="C243" s="760"/>
    </row>
    <row r="244" spans="1:3">
      <c r="A244" s="758"/>
      <c r="C244" s="760"/>
    </row>
    <row r="245" spans="1:3">
      <c r="A245" s="758"/>
      <c r="C245" s="760"/>
    </row>
    <row r="246" spans="1:3">
      <c r="A246" s="758"/>
      <c r="C246" s="760"/>
    </row>
    <row r="247" spans="1:3">
      <c r="A247" s="758"/>
      <c r="C247" s="760"/>
    </row>
    <row r="248" spans="1:3">
      <c r="A248" s="758"/>
      <c r="C248" s="760"/>
    </row>
    <row r="249" spans="1:3">
      <c r="A249" s="758"/>
      <c r="C249" s="760"/>
    </row>
    <row r="250" spans="1:3">
      <c r="A250" s="758"/>
      <c r="C250" s="760"/>
    </row>
    <row r="251" spans="1:3">
      <c r="A251" s="758"/>
      <c r="C251" s="760"/>
    </row>
    <row r="252" spans="1:3">
      <c r="A252" s="758"/>
      <c r="C252" s="760"/>
    </row>
    <row r="253" spans="1:3">
      <c r="A253" s="758"/>
      <c r="C253" s="760"/>
    </row>
    <row r="254" spans="1:3">
      <c r="A254" s="758"/>
      <c r="C254" s="760"/>
    </row>
    <row r="255" spans="1:3">
      <c r="A255" s="758"/>
      <c r="C255" s="760"/>
    </row>
    <row r="256" spans="1:3">
      <c r="A256" s="758"/>
      <c r="C256" s="760"/>
    </row>
    <row r="257" spans="1:3">
      <c r="A257" s="758"/>
      <c r="C257" s="760"/>
    </row>
    <row r="258" spans="1:3">
      <c r="A258" s="758"/>
      <c r="C258" s="760"/>
    </row>
    <row r="259" spans="1:3">
      <c r="A259" s="758"/>
      <c r="C259" s="760"/>
    </row>
    <row r="260" spans="1:3">
      <c r="A260" s="758"/>
      <c r="C260" s="760"/>
    </row>
    <row r="261" spans="1:3">
      <c r="A261" s="758"/>
      <c r="C261" s="760"/>
    </row>
    <row r="262" spans="1:3">
      <c r="A262" s="758"/>
      <c r="C262" s="760"/>
    </row>
    <row r="263" spans="1:3">
      <c r="A263" s="758"/>
      <c r="C263" s="760"/>
    </row>
    <row r="264" spans="1:3">
      <c r="A264" s="758"/>
      <c r="C264" s="760"/>
    </row>
    <row r="265" spans="1:3">
      <c r="A265" s="758"/>
      <c r="C265" s="760"/>
    </row>
    <row r="266" spans="1:3">
      <c r="A266" s="758"/>
      <c r="C266" s="760"/>
    </row>
    <row r="267" spans="1:3">
      <c r="A267" s="758"/>
      <c r="C267" s="760"/>
    </row>
    <row r="268" spans="1:3">
      <c r="A268" s="758"/>
      <c r="C268" s="760"/>
    </row>
    <row r="269" spans="1:3">
      <c r="A269" s="758"/>
      <c r="C269" s="760"/>
    </row>
    <row r="270" spans="1:3">
      <c r="A270" s="758"/>
      <c r="C270" s="760"/>
    </row>
    <row r="271" spans="1:3">
      <c r="A271" s="758"/>
      <c r="C271" s="760"/>
    </row>
    <row r="272" spans="1:3">
      <c r="A272" s="758"/>
      <c r="C272" s="760"/>
    </row>
    <row r="273" spans="1:3">
      <c r="A273" s="758"/>
      <c r="C273" s="760"/>
    </row>
    <row r="274" spans="1:3">
      <c r="A274" s="758"/>
      <c r="C274" s="760"/>
    </row>
    <row r="275" spans="1:3">
      <c r="A275" s="758"/>
      <c r="C275" s="760"/>
    </row>
    <row r="276" spans="1:3">
      <c r="A276" s="758"/>
      <c r="C276" s="760"/>
    </row>
    <row r="277" spans="1:3">
      <c r="A277" s="758"/>
      <c r="C277" s="760"/>
    </row>
    <row r="278" spans="1:3">
      <c r="A278" s="758"/>
      <c r="C278" s="760"/>
    </row>
    <row r="279" spans="1:3">
      <c r="A279" s="758"/>
      <c r="C279" s="760"/>
    </row>
    <row r="280" spans="1:3">
      <c r="A280" s="758"/>
      <c r="C280" s="760"/>
    </row>
    <row r="281" spans="1:3">
      <c r="A281" s="758"/>
      <c r="C281" s="760"/>
    </row>
    <row r="282" spans="1:3">
      <c r="A282" s="758"/>
      <c r="C282" s="760"/>
    </row>
    <row r="283" spans="1:3">
      <c r="A283" s="758"/>
      <c r="C283" s="760"/>
    </row>
    <row r="284" spans="1:3">
      <c r="A284" s="758"/>
      <c r="C284" s="760"/>
    </row>
    <row r="285" spans="1:3">
      <c r="A285" s="758"/>
      <c r="C285" s="760"/>
    </row>
    <row r="286" spans="1:3">
      <c r="A286" s="758"/>
      <c r="C286" s="760"/>
    </row>
    <row r="287" spans="1:3">
      <c r="A287" s="758"/>
      <c r="C287" s="760"/>
    </row>
    <row r="288" spans="1:3">
      <c r="A288" s="758"/>
      <c r="C288" s="760"/>
    </row>
    <row r="289" spans="1:3">
      <c r="A289" s="758"/>
      <c r="C289" s="760"/>
    </row>
    <row r="290" spans="1:3">
      <c r="A290" s="758"/>
      <c r="C290" s="760"/>
    </row>
    <row r="291" spans="1:3">
      <c r="A291" s="758"/>
      <c r="C291" s="760"/>
    </row>
    <row r="292" spans="1:3">
      <c r="A292" s="758"/>
      <c r="C292" s="760"/>
    </row>
    <row r="293" spans="1:3">
      <c r="A293" s="758"/>
      <c r="C293" s="760"/>
    </row>
    <row r="294" spans="1:3">
      <c r="A294" s="758"/>
      <c r="C294" s="760"/>
    </row>
    <row r="295" spans="1:3">
      <c r="A295" s="758"/>
      <c r="C295" s="760"/>
    </row>
    <row r="296" spans="1:3">
      <c r="A296" s="758"/>
      <c r="C296" s="760"/>
    </row>
    <row r="297" spans="1:3">
      <c r="A297" s="758"/>
      <c r="C297" s="760"/>
    </row>
    <row r="298" spans="1:3">
      <c r="A298" s="758"/>
      <c r="C298" s="760"/>
    </row>
    <row r="299" spans="1:3">
      <c r="A299" s="758"/>
      <c r="C299" s="760"/>
    </row>
    <row r="300" spans="1:3">
      <c r="A300" s="758"/>
      <c r="C300" s="760"/>
    </row>
    <row r="301" spans="1:3">
      <c r="A301" s="758"/>
      <c r="C301" s="760"/>
    </row>
    <row r="302" spans="1:3">
      <c r="A302" s="758"/>
      <c r="C302" s="760"/>
    </row>
    <row r="303" spans="1:3">
      <c r="A303" s="758"/>
      <c r="C303" s="760"/>
    </row>
    <row r="304" spans="1:3">
      <c r="A304" s="758"/>
      <c r="C304" s="760"/>
    </row>
    <row r="305" spans="1:3">
      <c r="A305" s="758"/>
      <c r="C305" s="760"/>
    </row>
    <row r="306" spans="1:3">
      <c r="A306" s="758"/>
      <c r="C306" s="760"/>
    </row>
    <row r="307" spans="1:3">
      <c r="A307" s="758"/>
      <c r="C307" s="760"/>
    </row>
    <row r="308" spans="1:3">
      <c r="A308" s="758"/>
      <c r="C308" s="760"/>
    </row>
    <row r="309" spans="1:3">
      <c r="A309" s="758"/>
      <c r="C309" s="760"/>
    </row>
    <row r="310" spans="1:3">
      <c r="A310" s="758"/>
      <c r="C310" s="760"/>
    </row>
    <row r="311" spans="1:3">
      <c r="A311" s="758"/>
      <c r="C311" s="760"/>
    </row>
    <row r="312" spans="1:3">
      <c r="A312" s="758"/>
      <c r="C312" s="760"/>
    </row>
    <row r="313" spans="1:3">
      <c r="A313" s="758"/>
      <c r="C313" s="760"/>
    </row>
    <row r="314" spans="1:3">
      <c r="A314" s="758"/>
      <c r="C314" s="760"/>
    </row>
    <row r="315" spans="1:3">
      <c r="A315" s="758"/>
      <c r="C315" s="760"/>
    </row>
    <row r="316" spans="1:3">
      <c r="A316" s="758"/>
      <c r="C316" s="760"/>
    </row>
    <row r="317" spans="1:3">
      <c r="A317" s="758"/>
      <c r="C317" s="760"/>
    </row>
    <row r="318" spans="1:3">
      <c r="A318" s="758"/>
      <c r="C318" s="760"/>
    </row>
    <row r="319" spans="1:3">
      <c r="A319" s="758"/>
      <c r="C319" s="760"/>
    </row>
    <row r="320" spans="1:3">
      <c r="A320" s="758"/>
      <c r="C320" s="760"/>
    </row>
    <row r="321" spans="1:3">
      <c r="A321" s="758"/>
      <c r="C321" s="760"/>
    </row>
    <row r="322" spans="1:3">
      <c r="A322" s="758"/>
      <c r="C322" s="760"/>
    </row>
    <row r="323" spans="1:3">
      <c r="A323" s="758"/>
      <c r="C323" s="760"/>
    </row>
    <row r="324" spans="1:3">
      <c r="A324" s="758"/>
      <c r="C324" s="760"/>
    </row>
    <row r="325" spans="1:3">
      <c r="A325" s="758"/>
      <c r="C325" s="760"/>
    </row>
    <row r="326" spans="1:3">
      <c r="A326" s="758"/>
      <c r="C326" s="760"/>
    </row>
    <row r="327" spans="1:3">
      <c r="A327" s="758"/>
      <c r="C327" s="760"/>
    </row>
    <row r="328" spans="1:3">
      <c r="A328" s="758"/>
      <c r="C328" s="760"/>
    </row>
    <row r="329" spans="1:3">
      <c r="A329" s="758"/>
      <c r="C329" s="760"/>
    </row>
    <row r="330" spans="1:3">
      <c r="A330" s="758"/>
      <c r="C330" s="760"/>
    </row>
    <row r="331" spans="1:3">
      <c r="A331" s="758"/>
      <c r="C331" s="760"/>
    </row>
    <row r="332" spans="1:3">
      <c r="A332" s="758"/>
      <c r="C332" s="760"/>
    </row>
    <row r="333" spans="1:3">
      <c r="A333" s="758"/>
      <c r="C333" s="760"/>
    </row>
    <row r="334" spans="1:3">
      <c r="A334" s="758"/>
      <c r="C334" s="760"/>
    </row>
    <row r="335" spans="1:3">
      <c r="A335" s="758"/>
      <c r="C335" s="760"/>
    </row>
    <row r="336" spans="1:3">
      <c r="A336" s="758"/>
      <c r="C336" s="760"/>
    </row>
    <row r="337" spans="1:3">
      <c r="A337" s="758"/>
      <c r="C337" s="760"/>
    </row>
    <row r="338" spans="1:3">
      <c r="A338" s="758"/>
      <c r="C338" s="760"/>
    </row>
    <row r="339" spans="1:3">
      <c r="A339" s="758"/>
      <c r="C339" s="760"/>
    </row>
    <row r="340" spans="1:3">
      <c r="A340" s="758"/>
      <c r="C340" s="760"/>
    </row>
    <row r="341" spans="1:3">
      <c r="A341" s="758"/>
      <c r="C341" s="760"/>
    </row>
    <row r="342" spans="1:3">
      <c r="A342" s="758"/>
      <c r="C342" s="760"/>
    </row>
    <row r="343" spans="1:3">
      <c r="A343" s="758"/>
      <c r="C343" s="760"/>
    </row>
    <row r="344" spans="1:3">
      <c r="A344" s="758"/>
      <c r="C344" s="760"/>
    </row>
    <row r="345" spans="1:3">
      <c r="A345" s="758"/>
      <c r="C345" s="760"/>
    </row>
    <row r="346" spans="1:3">
      <c r="A346" s="758"/>
      <c r="C346" s="760"/>
    </row>
    <row r="347" spans="1:3">
      <c r="A347" s="758"/>
      <c r="C347" s="760"/>
    </row>
    <row r="348" spans="1:3">
      <c r="A348" s="758"/>
      <c r="C348" s="760"/>
    </row>
    <row r="349" spans="1:3">
      <c r="A349" s="758"/>
      <c r="C349" s="760"/>
    </row>
    <row r="350" spans="1:3">
      <c r="A350" s="758"/>
      <c r="C350" s="760"/>
    </row>
    <row r="351" spans="1:3">
      <c r="A351" s="758"/>
      <c r="C351" s="760"/>
    </row>
    <row r="352" spans="1:3">
      <c r="A352" s="758"/>
      <c r="C352" s="760"/>
    </row>
    <row r="353" spans="1:3">
      <c r="A353" s="758"/>
      <c r="C353" s="760"/>
    </row>
    <row r="354" spans="1:3">
      <c r="A354" s="758"/>
      <c r="C354" s="760"/>
    </row>
    <row r="355" spans="1:3">
      <c r="A355" s="758"/>
      <c r="C355" s="760"/>
    </row>
    <row r="356" spans="1:3">
      <c r="A356" s="758"/>
      <c r="C356" s="760"/>
    </row>
    <row r="357" spans="1:3">
      <c r="A357" s="758"/>
      <c r="C357" s="760"/>
    </row>
  </sheetData>
  <mergeCells count="4">
    <mergeCell ref="A11:J11"/>
    <mergeCell ref="A13:J13"/>
    <mergeCell ref="A16:J16"/>
    <mergeCell ref="A23:J23"/>
  </mergeCells>
  <conditionalFormatting sqref="A7:J7 B8:C8 A8:A10 A12 A14:A15 A17:A22 D24:F24 H24:J24 D40:J307 D29:J29 F26:J28 D26:D28 A24:A26 D25:J25 D30:E34 G30 I30:J30 D35:D36 D37:E39 A28:A357 B24:B307 C24:C357 F31:J36 F38:J39 H37:J37 F37">
    <cfRule type="expression" dxfId="115" priority="85" stopIfTrue="1">
      <formula>ISNUMBER(SEARCH("Closed",$I7))</formula>
    </cfRule>
    <cfRule type="expression" dxfId="114" priority="86" stopIfTrue="1">
      <formula>IF($C7="Minor", TRUE, FALSE)</formula>
    </cfRule>
    <cfRule type="expression" dxfId="113" priority="87" stopIfTrue="1">
      <formula>IF(OR($C7="Major",$C7="Pre-Condition"), TRUE, FALSE)</formula>
    </cfRule>
  </conditionalFormatting>
  <conditionalFormatting sqref="D8:I8">
    <cfRule type="expression" dxfId="112" priority="79" stopIfTrue="1">
      <formula>ISNUMBER(SEARCH("Closed",$H8))</formula>
    </cfRule>
    <cfRule type="expression" dxfId="111" priority="80" stopIfTrue="1">
      <formula>IF($B8="Minor", TRUE, FALSE)</formula>
    </cfRule>
    <cfRule type="expression" dxfId="110" priority="81" stopIfTrue="1">
      <formula>IF(OR($B8="Major",$B8="Pre-Condition"), TRUE, FALSE)</formula>
    </cfRule>
  </conditionalFormatting>
  <conditionalFormatting sqref="H8:I8">
    <cfRule type="expression" dxfId="109" priority="76" stopIfTrue="1">
      <formula>ISNUMBER(SEARCH("Closed",$H8))</formula>
    </cfRule>
    <cfRule type="expression" dxfId="108" priority="77" stopIfTrue="1">
      <formula>IF($B8="Minor", TRUE, FALSE)</formula>
    </cfRule>
    <cfRule type="expression" dxfId="107" priority="78" stopIfTrue="1">
      <formula>IF(OR($B8="Major",$B8="Pre-Condition"), TRUE, FALSE)</formula>
    </cfRule>
  </conditionalFormatting>
  <conditionalFormatting sqref="D8:I8">
    <cfRule type="expression" dxfId="106" priority="82" stopIfTrue="1">
      <formula>ISNUMBER(SEARCH("Closed",$I8))</formula>
    </cfRule>
    <cfRule type="expression" dxfId="105" priority="83" stopIfTrue="1">
      <formula>IF($B8="Minor", TRUE, FALSE)</formula>
    </cfRule>
    <cfRule type="expression" dxfId="104" priority="84" stopIfTrue="1">
      <formula>IF(OR($B8="Major",$B8="Pre-Condition"), TRUE, FALSE)</formula>
    </cfRule>
  </conditionalFormatting>
  <conditionalFormatting sqref="J8">
    <cfRule type="expression" dxfId="103" priority="70" stopIfTrue="1">
      <formula>ISNUMBER(SEARCH("Closed",$H8))</formula>
    </cfRule>
    <cfRule type="expression" dxfId="102" priority="71" stopIfTrue="1">
      <formula>IF($B8="Minor", TRUE, FALSE)</formula>
    </cfRule>
    <cfRule type="expression" dxfId="101" priority="72" stopIfTrue="1">
      <formula>IF(OR($B8="Major",$B8="Pre-Condition"), TRUE, FALSE)</formula>
    </cfRule>
  </conditionalFormatting>
  <conditionalFormatting sqref="J8">
    <cfRule type="expression" dxfId="100" priority="73" stopIfTrue="1">
      <formula>ISNUMBER(SEARCH("Closed",$I8))</formula>
    </cfRule>
    <cfRule type="expression" dxfId="99" priority="74" stopIfTrue="1">
      <formula>IF($B8="Minor", TRUE, FALSE)</formula>
    </cfRule>
    <cfRule type="expression" dxfId="98" priority="75" stopIfTrue="1">
      <formula>IF(OR($B8="Major",$B8="Pre-Condition"), TRUE, FALSE)</formula>
    </cfRule>
  </conditionalFormatting>
  <conditionalFormatting sqref="J8">
    <cfRule type="expression" dxfId="97" priority="67" stopIfTrue="1">
      <formula>ISNUMBER(SEARCH("Closed",$H8))</formula>
    </cfRule>
    <cfRule type="expression" dxfId="96" priority="68" stopIfTrue="1">
      <formula>IF($B8="Minor", TRUE, FALSE)</formula>
    </cfRule>
    <cfRule type="expression" dxfId="95" priority="69" stopIfTrue="1">
      <formula>IF(OR($B8="Major",$B8="Pre-Condition"), TRUE, FALSE)</formula>
    </cfRule>
  </conditionalFormatting>
  <conditionalFormatting sqref="B10:C10">
    <cfRule type="expression" dxfId="94" priority="64" stopIfTrue="1">
      <formula>ISNUMBER(SEARCH("Closed",$I10))</formula>
    </cfRule>
    <cfRule type="expression" dxfId="93" priority="65" stopIfTrue="1">
      <formula>IF($B10="Minor", TRUE, FALSE)</formula>
    </cfRule>
    <cfRule type="expression" dxfId="92" priority="66" stopIfTrue="1">
      <formula>IF(OR($B10="Major",$B10="Pre-Condition"), TRUE, FALSE)</formula>
    </cfRule>
  </conditionalFormatting>
  <conditionalFormatting sqref="D10:J10">
    <cfRule type="expression" dxfId="91" priority="61" stopIfTrue="1">
      <formula>ISNUMBER(SEARCH("Closed",$I10))</formula>
    </cfRule>
    <cfRule type="expression" dxfId="90" priority="62" stopIfTrue="1">
      <formula>IF($B10="Minor", TRUE, FALSE)</formula>
    </cfRule>
    <cfRule type="expression" dxfId="89" priority="63" stopIfTrue="1">
      <formula>IF(OR($B10="Major",$B10="Pre-Condition"), TRUE, FALSE)</formula>
    </cfRule>
  </conditionalFormatting>
  <conditionalFormatting sqref="A11:J11">
    <cfRule type="expression" dxfId="88" priority="58" stopIfTrue="1">
      <formula>ISNUMBER(SEARCH("Closed",$I11))</formula>
    </cfRule>
    <cfRule type="expression" dxfId="87" priority="59" stopIfTrue="1">
      <formula>IF($B11="Minor", TRUE, FALSE)</formula>
    </cfRule>
    <cfRule type="expression" dxfId="86" priority="60" stopIfTrue="1">
      <formula>IF(OR($B11="Major",$B11="Pre-Condition"), TRUE, FALSE)</formula>
    </cfRule>
  </conditionalFormatting>
  <conditionalFormatting sqref="D14:J14">
    <cfRule type="expression" dxfId="85" priority="37" stopIfTrue="1">
      <formula>ISNUMBER(SEARCH("Closed",$I14))</formula>
    </cfRule>
    <cfRule type="expression" dxfId="84" priority="38" stopIfTrue="1">
      <formula>IF($B14="Minor", TRUE, FALSE)</formula>
    </cfRule>
    <cfRule type="expression" dxfId="83" priority="39" stopIfTrue="1">
      <formula>IF(OR($B14="Major",$B14="Pre-Condition"), TRUE, FALSE)</formula>
    </cfRule>
  </conditionalFormatting>
  <conditionalFormatting sqref="B12:C12">
    <cfRule type="expression" dxfId="82" priority="55" stopIfTrue="1">
      <formula>ISNUMBER(SEARCH("Closed",$I12))</formula>
    </cfRule>
    <cfRule type="expression" dxfId="81" priority="56" stopIfTrue="1">
      <formula>IF($B12="Minor", TRUE, FALSE)</formula>
    </cfRule>
    <cfRule type="expression" dxfId="80" priority="57" stopIfTrue="1">
      <formula>IF(OR($B12="Major",$B12="Pre-Condition"), TRUE, FALSE)</formula>
    </cfRule>
  </conditionalFormatting>
  <conditionalFormatting sqref="D12:J12">
    <cfRule type="expression" dxfId="79" priority="52" stopIfTrue="1">
      <formula>ISNUMBER(SEARCH("Closed",$I12))</formula>
    </cfRule>
    <cfRule type="expression" dxfId="78" priority="53" stopIfTrue="1">
      <formula>IF($B12="Minor", TRUE, FALSE)</formula>
    </cfRule>
    <cfRule type="expression" dxfId="77" priority="54" stopIfTrue="1">
      <formula>IF(OR($B12="Major",$B12="Pre-Condition"), TRUE, FALSE)</formula>
    </cfRule>
  </conditionalFormatting>
  <conditionalFormatting sqref="A13:J13">
    <cfRule type="expression" dxfId="76" priority="49" stopIfTrue="1">
      <formula>ISNUMBER(SEARCH("Closed",$I13))</formula>
    </cfRule>
    <cfRule type="expression" dxfId="75" priority="50" stopIfTrue="1">
      <formula>IF($B13="Minor", TRUE, FALSE)</formula>
    </cfRule>
    <cfRule type="expression" dxfId="74" priority="51" stopIfTrue="1">
      <formula>IF(OR($B13="Major",$B13="Pre-Condition"), TRUE, FALSE)</formula>
    </cfRule>
  </conditionalFormatting>
  <conditionalFormatting sqref="B15:C15">
    <cfRule type="expression" dxfId="73" priority="46" stopIfTrue="1">
      <formula>ISNUMBER(SEARCH("Closed",$H15))</formula>
    </cfRule>
    <cfRule type="expression" dxfId="72" priority="47" stopIfTrue="1">
      <formula>IF($B15="Minor", TRUE, FALSE)</formula>
    </cfRule>
    <cfRule type="expression" dxfId="71" priority="48" stopIfTrue="1">
      <formula>IF(OR($B15="Major",$B15="Pre-Condition"), TRUE, FALSE)</formula>
    </cfRule>
  </conditionalFormatting>
  <conditionalFormatting sqref="B14:C14">
    <cfRule type="expression" dxfId="70" priority="43" stopIfTrue="1">
      <formula>ISNUMBER(SEARCH("Closed",$I14))</formula>
    </cfRule>
    <cfRule type="expression" dxfId="69" priority="44" stopIfTrue="1">
      <formula>IF($B14="Minor", TRUE, FALSE)</formula>
    </cfRule>
    <cfRule type="expression" dxfId="68" priority="45" stopIfTrue="1">
      <formula>IF(OR($B14="Major",$B14="Pre-Condition"), TRUE, FALSE)</formula>
    </cfRule>
  </conditionalFormatting>
  <conditionalFormatting sqref="D15:J15">
    <cfRule type="expression" dxfId="67" priority="40" stopIfTrue="1">
      <formula>ISNUMBER(SEARCH("Closed",$H15))</formula>
    </cfRule>
    <cfRule type="expression" dxfId="66" priority="41" stopIfTrue="1">
      <formula>IF($B15="Minor", TRUE, FALSE)</formula>
    </cfRule>
    <cfRule type="expression" dxfId="65" priority="42" stopIfTrue="1">
      <formula>IF(OR($B15="Major",$B15="Pre-Condition"), TRUE, FALSE)</formula>
    </cfRule>
  </conditionalFormatting>
  <conditionalFormatting sqref="A16:J16">
    <cfRule type="expression" dxfId="64" priority="34" stopIfTrue="1">
      <formula>ISNUMBER(SEARCH("Closed",$I16))</formula>
    </cfRule>
    <cfRule type="expression" dxfId="63" priority="35" stopIfTrue="1">
      <formula>IF($B16="Minor", TRUE, FALSE)</formula>
    </cfRule>
    <cfRule type="expression" dxfId="62" priority="36" stopIfTrue="1">
      <formula>IF(OR($B16="Major",$B16="Pre-Condition"), TRUE, FALSE)</formula>
    </cfRule>
  </conditionalFormatting>
  <conditionalFormatting sqref="B17:C19">
    <cfRule type="expression" dxfId="61" priority="31" stopIfTrue="1">
      <formula>ISNUMBER(SEARCH("Closed",$I17))</formula>
    </cfRule>
    <cfRule type="expression" dxfId="60" priority="32" stopIfTrue="1">
      <formula>IF($B17="Minor", TRUE, FALSE)</formula>
    </cfRule>
    <cfRule type="expression" dxfId="59" priority="33" stopIfTrue="1">
      <formula>IF(OR($B17="Major",$B17="Pre-Condition"), TRUE, FALSE)</formula>
    </cfRule>
  </conditionalFormatting>
  <conditionalFormatting sqref="A23:J23">
    <cfRule type="expression" dxfId="58" priority="28" stopIfTrue="1">
      <formula>ISNUMBER(SEARCH("Closed",$I23))</formula>
    </cfRule>
    <cfRule type="expression" dxfId="57" priority="29" stopIfTrue="1">
      <formula>IF($B23="Minor", TRUE, FALSE)</formula>
    </cfRule>
    <cfRule type="expression" dxfId="56" priority="30" stopIfTrue="1">
      <formula>IF(OR($B23="Major",$B23="Pre-Condition"), TRUE, FALSE)</formula>
    </cfRule>
  </conditionalFormatting>
  <conditionalFormatting sqref="D17:F19 H17:J19">
    <cfRule type="expression" dxfId="55" priority="25" stopIfTrue="1">
      <formula>ISNUMBER(SEARCH("Closed",$I17))</formula>
    </cfRule>
    <cfRule type="expression" dxfId="54" priority="26" stopIfTrue="1">
      <formula>IF($B17="Minor", TRUE, FALSE)</formula>
    </cfRule>
    <cfRule type="expression" dxfId="53" priority="27" stopIfTrue="1">
      <formula>IF(OR($B17="Major",$B17="Pre-Condition"), TRUE, FALSE)</formula>
    </cfRule>
  </conditionalFormatting>
  <conditionalFormatting sqref="G17:G18">
    <cfRule type="expression" dxfId="52" priority="22" stopIfTrue="1">
      <formula>ISNUMBER(SEARCH("Closed",$I17))</formula>
    </cfRule>
    <cfRule type="expression" dxfId="51" priority="23" stopIfTrue="1">
      <formula>IF($B17="Minor", TRUE, FALSE)</formula>
    </cfRule>
    <cfRule type="expression" dxfId="50" priority="24" stopIfTrue="1">
      <formula>IF(OR($B17="Major",$B17="Pre-Condition"), TRUE, FALSE)</formula>
    </cfRule>
  </conditionalFormatting>
  <conditionalFormatting sqref="G18:G19">
    <cfRule type="expression" dxfId="49" priority="19" stopIfTrue="1">
      <formula>ISNUMBER(SEARCH("Closed",$I18))</formula>
    </cfRule>
    <cfRule type="expression" dxfId="48" priority="20" stopIfTrue="1">
      <formula>IF($B18="Minor", TRUE, FALSE)</formula>
    </cfRule>
    <cfRule type="expression" dxfId="47" priority="21" stopIfTrue="1">
      <formula>IF(OR($B18="Major",$B18="Pre-Condition"), TRUE, FALSE)</formula>
    </cfRule>
  </conditionalFormatting>
  <conditionalFormatting sqref="B20:J22">
    <cfRule type="expression" dxfId="46" priority="16" stopIfTrue="1">
      <formula>ISNUMBER(SEARCH("Closed",$I20))</formula>
    </cfRule>
    <cfRule type="expression" dxfId="45" priority="17" stopIfTrue="1">
      <formula>IF($B20="Minor", TRUE, FALSE)</formula>
    </cfRule>
    <cfRule type="expression" dxfId="44" priority="18" stopIfTrue="1">
      <formula>IF(OR($B20="Major",$B20="Pre-Condition"), TRUE, FALSE)</formula>
    </cfRule>
  </conditionalFormatting>
  <conditionalFormatting sqref="G24">
    <cfRule type="expression" dxfId="43" priority="13" stopIfTrue="1">
      <formula>ISNUMBER(SEARCH("Closed",$I24))</formula>
    </cfRule>
    <cfRule type="expression" dxfId="42" priority="14" stopIfTrue="1">
      <formula>IF($B24="Minor", TRUE, FALSE)</formula>
    </cfRule>
    <cfRule type="expression" dxfId="41" priority="15" stopIfTrue="1">
      <formula>IF(OR($B24="Major",$B24="Pre-Condition"), TRUE, FALSE)</formula>
    </cfRule>
  </conditionalFormatting>
  <conditionalFormatting sqref="F30">
    <cfRule type="expression" dxfId="40" priority="10" stopIfTrue="1">
      <formula>ISNUMBER(SEARCH("Closed",$I30))</formula>
    </cfRule>
    <cfRule type="expression" dxfId="39" priority="11" stopIfTrue="1">
      <formula>IF($C30="Minor", TRUE, FALSE)</formula>
    </cfRule>
    <cfRule type="expression" dxfId="38" priority="12" stopIfTrue="1">
      <formula>IF(OR($C30="Major",$C30="Pre-Condition"), TRUE, FALSE)</formula>
    </cfRule>
  </conditionalFormatting>
  <conditionalFormatting sqref="H30">
    <cfRule type="expression" dxfId="37" priority="4" stopIfTrue="1">
      <formula>ISNUMBER(SEARCH("Closed",$I30))</formula>
    </cfRule>
    <cfRule type="expression" dxfId="36" priority="5" stopIfTrue="1">
      <formula>IF($C30="Minor", TRUE, FALSE)</formula>
    </cfRule>
    <cfRule type="expression" dxfId="35" priority="6" stopIfTrue="1">
      <formula>IF(OR($C30="Major",$C30="Pre-Condition"), TRUE, FALSE)</formula>
    </cfRule>
  </conditionalFormatting>
  <conditionalFormatting sqref="G37">
    <cfRule type="expression" dxfId="34" priority="1" stopIfTrue="1">
      <formula>ISNUMBER(SEARCH("Closed",$I37))</formula>
    </cfRule>
    <cfRule type="expression" dxfId="33" priority="2" stopIfTrue="1">
      <formula>IF($C37="Minor", TRUE, FALSE)</formula>
    </cfRule>
    <cfRule type="expression" dxfId="32" priority="3" stopIfTrue="1">
      <formula>IF(OR($C37="Major",$C37="Pre-Condition"), TRUE, FALSE)</formula>
    </cfRule>
  </conditionalFormatting>
  <dataValidations count="3">
    <dataValidation type="list" allowBlank="1" showInputMessage="1" showErrorMessage="1" sqref="C10 C14:C15 C12" xr:uid="{BB11DC93-13E7-49C1-8260-DC7C4C583848}">
      <formula1>$L$1:$L$3</formula1>
    </dataValidation>
    <dataValidation type="list" allowBlank="1" showInputMessage="1" showErrorMessage="1" sqref="J27 A24:A26 A28:A40 A7:A8 A12 A14:A15 A17:A22 A10" xr:uid="{B263E7EB-15C3-4EA4-96DC-C6BCD16D1E45}">
      <formula1>$AA$208:$AA$217</formula1>
    </dataValidation>
    <dataValidation type="list" allowBlank="1" showInputMessage="1" showErrorMessage="1" sqref="A41:A357 C24:C357 C17:C22 C7:C8" xr:uid="{659768D2-B9BD-4B36-B328-C101FC10FC89}">
      <formula1>$M$1:$M$3</formula1>
    </dataValidation>
  </dataValidations>
  <pageMargins left="0.74803149606299213" right="0.74803149606299213" top="0.98425196850393704" bottom="0.98425196850393704" header="0.51181102362204722" footer="0.51181102362204722"/>
  <pageSetup paperSize="9" scale="79" orientation="landscape" horizontalDpi="4294967294" r:id="rId1"/>
  <headerFooter alignWithMargins="0"/>
  <rowBreaks count="2" manualBreakCount="2">
    <brk id="12" max="10" man="1"/>
    <brk id="20" max="10"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sheetPr>
  <dimension ref="A1:D78"/>
  <sheetViews>
    <sheetView view="pageBreakPreview" zoomScaleNormal="75" zoomScaleSheetLayoutView="100" workbookViewId="0">
      <selection activeCell="B56" sqref="B56"/>
    </sheetView>
  </sheetViews>
  <sheetFormatPr defaultColWidth="9" defaultRowHeight="14"/>
  <cols>
    <col min="1" max="1" width="7" style="169" customWidth="1"/>
    <col min="2" max="2" width="78.81640625" style="14" customWidth="1"/>
    <col min="3" max="3" width="3" style="123" customWidth="1"/>
    <col min="4" max="4" width="19" style="12" customWidth="1"/>
    <col min="5" max="16384" width="9" style="1"/>
  </cols>
  <sheetData>
    <row r="1" spans="1:4">
      <c r="A1" s="110">
        <v>3</v>
      </c>
      <c r="B1" s="111" t="s">
        <v>3207</v>
      </c>
      <c r="C1" s="879"/>
      <c r="D1" s="879"/>
    </row>
    <row r="2" spans="1:4">
      <c r="A2" s="176">
        <v>3.1</v>
      </c>
      <c r="B2" s="112" t="s">
        <v>251</v>
      </c>
      <c r="C2" s="879"/>
      <c r="D2" s="879"/>
    </row>
    <row r="3" spans="1:4">
      <c r="B3" s="133" t="s">
        <v>252</v>
      </c>
      <c r="C3" s="879"/>
      <c r="D3" s="879"/>
    </row>
    <row r="4" spans="1:4">
      <c r="B4" s="78" t="s">
        <v>3205</v>
      </c>
      <c r="C4" s="882"/>
      <c r="D4" s="882"/>
    </row>
    <row r="5" spans="1:4" s="420" customFormat="1">
      <c r="A5" s="169"/>
      <c r="B5" s="133" t="s">
        <v>253</v>
      </c>
      <c r="C5" s="882"/>
      <c r="D5" s="882"/>
    </row>
    <row r="6" spans="1:4" s="420" customFormat="1">
      <c r="A6" s="169"/>
      <c r="B6" s="78" t="s">
        <v>3208</v>
      </c>
      <c r="C6" s="882"/>
      <c r="D6" s="882"/>
    </row>
    <row r="7" spans="1:4" s="420" customFormat="1">
      <c r="A7" s="169"/>
      <c r="B7" s="78" t="s">
        <v>3209</v>
      </c>
      <c r="C7" s="882"/>
      <c r="D7" s="882"/>
    </row>
    <row r="8" spans="1:4" s="420" customFormat="1">
      <c r="A8" s="169"/>
      <c r="B8" s="78" t="s">
        <v>3211</v>
      </c>
      <c r="C8" s="882"/>
      <c r="D8" s="882"/>
    </row>
    <row r="9" spans="1:4" s="420" customFormat="1">
      <c r="A9" s="169"/>
      <c r="B9" s="78" t="s">
        <v>3366</v>
      </c>
      <c r="C9" s="882"/>
      <c r="D9" s="882"/>
    </row>
    <row r="10" spans="1:4" s="420" customFormat="1">
      <c r="A10" s="169"/>
      <c r="B10" s="78" t="s">
        <v>3210</v>
      </c>
      <c r="C10" s="882"/>
      <c r="D10" s="882"/>
    </row>
    <row r="11" spans="1:4" s="420" customFormat="1">
      <c r="A11" s="169"/>
      <c r="B11" s="173"/>
      <c r="C11" s="882"/>
      <c r="D11" s="882"/>
    </row>
    <row r="12" spans="1:4">
      <c r="B12" s="133" t="s">
        <v>261</v>
      </c>
      <c r="C12" s="879"/>
      <c r="D12" s="879"/>
    </row>
    <row r="13" spans="1:4" ht="31.5" customHeight="1">
      <c r="B13" s="78">
        <v>14</v>
      </c>
      <c r="C13" s="882"/>
      <c r="D13" s="882"/>
    </row>
    <row r="14" spans="1:4" s="422" customFormat="1" ht="15" customHeight="1">
      <c r="A14" s="169"/>
      <c r="B14" s="173"/>
      <c r="C14" s="882"/>
      <c r="D14" s="882"/>
    </row>
    <row r="15" spans="1:4" s="420" customFormat="1">
      <c r="A15" s="169"/>
      <c r="B15" s="133" t="s">
        <v>262</v>
      </c>
      <c r="C15" s="882"/>
      <c r="D15" s="882"/>
    </row>
    <row r="16" spans="1:4" s="422" customFormat="1">
      <c r="A16" s="169"/>
      <c r="B16" s="78" t="s">
        <v>3212</v>
      </c>
      <c r="C16" s="882"/>
      <c r="D16" s="882"/>
    </row>
    <row r="17" spans="1:4" s="422" customFormat="1">
      <c r="A17" s="169"/>
      <c r="B17" s="173"/>
      <c r="C17" s="882"/>
      <c r="D17" s="882"/>
    </row>
    <row r="18" spans="1:4">
      <c r="B18" s="78"/>
      <c r="C18" s="882"/>
      <c r="D18" s="882"/>
    </row>
    <row r="19" spans="1:4">
      <c r="A19" s="176">
        <v>3.2</v>
      </c>
      <c r="B19" s="109" t="s">
        <v>265</v>
      </c>
      <c r="C19" s="879"/>
      <c r="D19" s="879"/>
    </row>
    <row r="20" spans="1:4">
      <c r="B20" s="78" t="s">
        <v>266</v>
      </c>
      <c r="C20" s="882"/>
      <c r="D20" s="882"/>
    </row>
    <row r="21" spans="1:4" ht="42">
      <c r="B21" s="78" t="s">
        <v>3213</v>
      </c>
      <c r="C21" s="882"/>
      <c r="D21" s="882"/>
    </row>
    <row r="22" spans="1:4" ht="42">
      <c r="B22" s="78" t="s">
        <v>3214</v>
      </c>
      <c r="C22" s="882"/>
      <c r="D22" s="882"/>
    </row>
    <row r="23" spans="1:4">
      <c r="B23" s="78" t="s">
        <v>271</v>
      </c>
      <c r="C23" s="882"/>
      <c r="D23" s="882"/>
    </row>
    <row r="24" spans="1:4">
      <c r="B24" s="78"/>
      <c r="C24" s="882"/>
      <c r="D24" s="882"/>
    </row>
    <row r="25" spans="1:4">
      <c r="A25" s="170" t="s">
        <v>272</v>
      </c>
      <c r="B25" s="133" t="s">
        <v>273</v>
      </c>
      <c r="C25" s="879"/>
      <c r="D25" s="879"/>
    </row>
    <row r="26" spans="1:4">
      <c r="A26" s="170"/>
      <c r="B26" s="78" t="s">
        <v>3215</v>
      </c>
      <c r="C26" s="879"/>
      <c r="D26" s="879"/>
    </row>
    <row r="27" spans="1:4">
      <c r="B27" s="78"/>
      <c r="C27" s="882"/>
      <c r="D27" s="882"/>
    </row>
    <row r="28" spans="1:4">
      <c r="A28" s="176">
        <v>3.3</v>
      </c>
      <c r="B28" s="109" t="s">
        <v>274</v>
      </c>
      <c r="C28" s="879"/>
      <c r="D28" s="879"/>
    </row>
    <row r="29" spans="1:4" ht="28">
      <c r="B29" s="78" t="s">
        <v>275</v>
      </c>
      <c r="C29" s="882"/>
      <c r="D29" s="882"/>
    </row>
    <row r="30" spans="1:4">
      <c r="B30" s="173" t="s">
        <v>276</v>
      </c>
      <c r="C30" s="882"/>
      <c r="D30" s="882"/>
    </row>
    <row r="31" spans="1:4">
      <c r="B31" s="173" t="s">
        <v>277</v>
      </c>
      <c r="C31" s="882"/>
      <c r="D31" s="882"/>
    </row>
    <row r="32" spans="1:4">
      <c r="B32" s="78" t="s">
        <v>278</v>
      </c>
      <c r="C32" s="882"/>
      <c r="D32" s="882"/>
    </row>
    <row r="33" spans="1:4">
      <c r="B33" s="78"/>
      <c r="C33" s="882"/>
      <c r="D33" s="882"/>
    </row>
    <row r="34" spans="1:4" s="17" customFormat="1">
      <c r="A34" s="176">
        <v>3.4</v>
      </c>
      <c r="B34" s="109" t="s">
        <v>279</v>
      </c>
      <c r="C34" s="879"/>
      <c r="D34" s="879"/>
    </row>
    <row r="35" spans="1:4" s="17" customFormat="1">
      <c r="A35" s="169"/>
      <c r="B35" s="78" t="s">
        <v>280</v>
      </c>
      <c r="C35" s="882"/>
      <c r="D35" s="882"/>
    </row>
    <row r="36" spans="1:4">
      <c r="B36" s="78"/>
      <c r="C36" s="882"/>
      <c r="D36" s="882"/>
    </row>
    <row r="37" spans="1:4">
      <c r="A37" s="176">
        <v>3.5</v>
      </c>
      <c r="B37" s="109" t="s">
        <v>281</v>
      </c>
      <c r="C37" s="879"/>
      <c r="D37" s="879"/>
    </row>
    <row r="38" spans="1:4" ht="99" customHeight="1">
      <c r="B38" s="299" t="s">
        <v>3216</v>
      </c>
      <c r="C38" s="880"/>
      <c r="D38" s="880"/>
    </row>
    <row r="39" spans="1:4">
      <c r="A39" s="176">
        <v>3.6</v>
      </c>
      <c r="B39" s="109" t="s">
        <v>283</v>
      </c>
      <c r="C39" s="879"/>
      <c r="D39" s="879"/>
    </row>
    <row r="40" spans="1:4" s="415" customFormat="1" ht="207.65" customHeight="1">
      <c r="A40" s="169"/>
      <c r="B40" s="898" t="s">
        <v>3333</v>
      </c>
      <c r="C40" s="883"/>
      <c r="D40" s="883"/>
    </row>
    <row r="41" spans="1:4" ht="70">
      <c r="B41" s="78" t="s">
        <v>3365</v>
      </c>
      <c r="C41" s="883"/>
      <c r="D41" s="883"/>
    </row>
    <row r="42" spans="1:4">
      <c r="B42" s="77"/>
      <c r="C42" s="882"/>
      <c r="D42" s="882"/>
    </row>
    <row r="43" spans="1:4">
      <c r="B43" s="78"/>
      <c r="C43" s="882"/>
      <c r="D43" s="882"/>
    </row>
    <row r="44" spans="1:4" s="17" customFormat="1">
      <c r="A44" s="176">
        <v>3.7</v>
      </c>
      <c r="B44" s="109" t="s">
        <v>287</v>
      </c>
      <c r="C44" s="879"/>
      <c r="D44" s="879"/>
    </row>
    <row r="45" spans="1:4" s="17" customFormat="1">
      <c r="A45" s="170"/>
      <c r="B45" s="165"/>
      <c r="C45" s="879"/>
      <c r="D45" s="879"/>
    </row>
    <row r="46" spans="1:4" s="32" customFormat="1" ht="42">
      <c r="A46" s="171"/>
      <c r="B46" s="78" t="s">
        <v>3217</v>
      </c>
      <c r="C46" s="883"/>
      <c r="D46" s="883"/>
    </row>
    <row r="47" spans="1:4">
      <c r="B47" s="78"/>
      <c r="C47" s="882"/>
      <c r="D47" s="882"/>
    </row>
    <row r="48" spans="1:4">
      <c r="A48" s="170" t="s">
        <v>289</v>
      </c>
      <c r="B48" s="133" t="s">
        <v>290</v>
      </c>
      <c r="C48" s="879"/>
      <c r="D48" s="879"/>
    </row>
    <row r="49" spans="1:4">
      <c r="B49" s="78" t="s">
        <v>2380</v>
      </c>
      <c r="C49" s="883"/>
      <c r="D49" s="883"/>
    </row>
    <row r="50" spans="1:4">
      <c r="B50" s="78"/>
      <c r="C50" s="882"/>
      <c r="D50" s="882"/>
    </row>
    <row r="51" spans="1:4">
      <c r="A51" s="176">
        <v>3.8</v>
      </c>
      <c r="B51" s="109" t="s">
        <v>291</v>
      </c>
      <c r="C51" s="879"/>
      <c r="D51" s="879"/>
    </row>
    <row r="52" spans="1:4">
      <c r="A52" s="170" t="s">
        <v>292</v>
      </c>
      <c r="B52" s="133" t="s">
        <v>293</v>
      </c>
      <c r="C52" s="879"/>
      <c r="D52" s="879"/>
    </row>
    <row r="53" spans="1:4">
      <c r="B53" s="78" t="s">
        <v>3218</v>
      </c>
      <c r="C53" s="883"/>
      <c r="D53" s="883"/>
    </row>
    <row r="54" spans="1:4">
      <c r="B54" s="78" t="s">
        <v>3219</v>
      </c>
      <c r="C54" s="883"/>
      <c r="D54" s="883"/>
    </row>
    <row r="55" spans="1:4">
      <c r="B55" s="78" t="s">
        <v>3220</v>
      </c>
      <c r="C55" s="883"/>
      <c r="D55" s="883"/>
    </row>
    <row r="56" spans="1:4">
      <c r="B56" s="78" t="s">
        <v>3535</v>
      </c>
      <c r="C56" s="883"/>
      <c r="D56" s="883"/>
    </row>
    <row r="57" spans="1:4">
      <c r="B57" s="78" t="s">
        <v>297</v>
      </c>
      <c r="C57" s="882"/>
      <c r="D57" s="882"/>
    </row>
    <row r="58" spans="1:4">
      <c r="B58" s="78"/>
      <c r="C58" s="882"/>
      <c r="D58" s="882"/>
    </row>
    <row r="59" spans="1:4">
      <c r="A59" s="176">
        <v>3.9</v>
      </c>
      <c r="B59" s="109" t="s">
        <v>298</v>
      </c>
      <c r="C59" s="879"/>
      <c r="D59" s="879"/>
    </row>
    <row r="60" spans="1:4" ht="196.5" customHeight="1">
      <c r="B60" s="78" t="s">
        <v>299</v>
      </c>
      <c r="C60" s="883"/>
      <c r="D60" s="883"/>
    </row>
    <row r="61" spans="1:4">
      <c r="B61" s="78"/>
      <c r="C61" s="882"/>
      <c r="D61" s="882"/>
    </row>
    <row r="62" spans="1:4" ht="84">
      <c r="B62" s="78" t="s">
        <v>300</v>
      </c>
      <c r="C62" s="882"/>
      <c r="D62" s="882"/>
    </row>
    <row r="63" spans="1:4">
      <c r="B63" s="78"/>
      <c r="C63" s="882"/>
      <c r="D63" s="882"/>
    </row>
    <row r="64" spans="1:4">
      <c r="A64" s="172">
        <v>3.1</v>
      </c>
      <c r="B64" s="109" t="s">
        <v>301</v>
      </c>
      <c r="C64" s="879"/>
      <c r="D64" s="879"/>
    </row>
    <row r="65" spans="1:4" ht="28">
      <c r="A65" s="170"/>
      <c r="B65" s="78" t="s">
        <v>302</v>
      </c>
      <c r="C65" s="882"/>
      <c r="D65" s="882"/>
    </row>
    <row r="66" spans="1:4">
      <c r="A66" s="170" t="s">
        <v>303</v>
      </c>
      <c r="B66" s="133" t="s">
        <v>304</v>
      </c>
      <c r="C66" s="879"/>
      <c r="D66" s="879"/>
    </row>
    <row r="67" spans="1:4">
      <c r="A67" s="171"/>
      <c r="B67" s="78" t="s">
        <v>2380</v>
      </c>
      <c r="C67" s="882"/>
      <c r="D67" s="882"/>
    </row>
    <row r="68" spans="1:4">
      <c r="A68" s="171"/>
      <c r="B68" s="78"/>
      <c r="C68" s="882"/>
      <c r="D68" s="882"/>
    </row>
    <row r="69" spans="1:4">
      <c r="A69" s="171"/>
      <c r="B69" s="78"/>
      <c r="C69" s="882"/>
      <c r="D69" s="882"/>
    </row>
    <row r="70" spans="1:4">
      <c r="A70" s="171"/>
      <c r="B70" s="78"/>
      <c r="C70" s="882"/>
      <c r="D70" s="882"/>
    </row>
    <row r="71" spans="1:4">
      <c r="B71" s="78"/>
      <c r="C71" s="882"/>
      <c r="D71" s="882"/>
    </row>
    <row r="72" spans="1:4">
      <c r="A72" s="171"/>
      <c r="B72" s="78"/>
      <c r="C72" s="882"/>
      <c r="D72" s="882"/>
    </row>
    <row r="73" spans="1:4">
      <c r="A73" s="171"/>
      <c r="B73" s="78"/>
      <c r="C73" s="882"/>
      <c r="D73" s="882"/>
    </row>
    <row r="74" spans="1:4">
      <c r="B74" s="78"/>
      <c r="C74" s="882"/>
      <c r="D74" s="882"/>
    </row>
    <row r="75" spans="1:4">
      <c r="A75" s="300">
        <v>3.11</v>
      </c>
      <c r="B75" s="109" t="s">
        <v>309</v>
      </c>
      <c r="C75" s="879"/>
      <c r="D75" s="879"/>
    </row>
    <row r="76" spans="1:4" ht="122.15" customHeight="1">
      <c r="B76" s="78" t="s">
        <v>310</v>
      </c>
      <c r="C76" s="882"/>
      <c r="D76" s="882"/>
    </row>
    <row r="77" spans="1:4">
      <c r="B77" s="77"/>
      <c r="C77" s="882"/>
      <c r="D77" s="882"/>
    </row>
    <row r="78" spans="1:4">
      <c r="A78" s="174"/>
      <c r="B78" s="175"/>
      <c r="C78" s="882"/>
      <c r="D78" s="882"/>
    </row>
  </sheetData>
  <phoneticPr fontId="7" type="noConversion"/>
  <pageMargins left="0.75" right="0.75" top="1" bottom="1" header="0.5" footer="0.5"/>
  <pageSetup paperSize="9" orientation="portrait" horizontalDpi="4294967294" r:id="rId1"/>
  <headerFooter alignWithMargins="0"/>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B33"/>
  <sheetViews>
    <sheetView view="pageBreakPreview" zoomScaleNormal="100" workbookViewId="0">
      <selection activeCell="B5" sqref="B5"/>
    </sheetView>
  </sheetViews>
  <sheetFormatPr defaultColWidth="9" defaultRowHeight="14"/>
  <cols>
    <col min="1" max="1" width="5.7265625" style="169" customWidth="1"/>
    <col min="2" max="2" width="76.453125" style="11" customWidth="1"/>
    <col min="3" max="16384" width="9" style="1"/>
  </cols>
  <sheetData>
    <row r="1" spans="1:2">
      <c r="A1" s="110">
        <v>4</v>
      </c>
      <c r="B1" s="111" t="s">
        <v>311</v>
      </c>
    </row>
    <row r="2" spans="1:2" ht="75.75" customHeight="1">
      <c r="A2" s="176">
        <v>4.0999999999999996</v>
      </c>
      <c r="B2" s="112" t="s">
        <v>312</v>
      </c>
    </row>
    <row r="3" spans="1:2" ht="140">
      <c r="B3" s="734" t="s">
        <v>2452</v>
      </c>
    </row>
    <row r="4" spans="1:2" ht="112">
      <c r="B4" s="734" t="s">
        <v>2453</v>
      </c>
    </row>
    <row r="5" spans="1:2" ht="112">
      <c r="B5" s="734" t="s">
        <v>2453</v>
      </c>
    </row>
    <row r="6" spans="1:2" ht="56">
      <c r="B6" s="734" t="s">
        <v>2454</v>
      </c>
    </row>
    <row r="7" spans="1:2" ht="28">
      <c r="B7" s="734" t="s">
        <v>2455</v>
      </c>
    </row>
    <row r="8" spans="1:2">
      <c r="B8" s="734" t="s">
        <v>2456</v>
      </c>
    </row>
    <row r="9" spans="1:2">
      <c r="B9" s="734" t="s">
        <v>2457</v>
      </c>
    </row>
    <row r="10" spans="1:2">
      <c r="B10" s="734" t="s">
        <v>2458</v>
      </c>
    </row>
    <row r="11" spans="1:2">
      <c r="B11" s="734" t="s">
        <v>2459</v>
      </c>
    </row>
    <row r="12" spans="1:2">
      <c r="B12" s="734" t="s">
        <v>2460</v>
      </c>
    </row>
    <row r="13" spans="1:2">
      <c r="B13" s="734" t="s">
        <v>2461</v>
      </c>
    </row>
    <row r="14" spans="1:2" ht="28">
      <c r="B14" s="734" t="s">
        <v>2462</v>
      </c>
    </row>
    <row r="15" spans="1:2">
      <c r="B15" s="734" t="s">
        <v>2463</v>
      </c>
    </row>
    <row r="16" spans="1:2">
      <c r="B16" s="734" t="s">
        <v>2464</v>
      </c>
    </row>
    <row r="17" spans="1:2">
      <c r="B17" s="734" t="s">
        <v>2465</v>
      </c>
    </row>
    <row r="18" spans="1:2">
      <c r="B18" s="734" t="s">
        <v>2466</v>
      </c>
    </row>
    <row r="19" spans="1:2">
      <c r="B19" s="734" t="s">
        <v>2467</v>
      </c>
    </row>
    <row r="20" spans="1:2">
      <c r="B20" s="734" t="s">
        <v>2468</v>
      </c>
    </row>
    <row r="21" spans="1:2" ht="28">
      <c r="B21" s="734" t="s">
        <v>2469</v>
      </c>
    </row>
    <row r="22" spans="1:2">
      <c r="B22" s="734"/>
    </row>
    <row r="23" spans="1:2">
      <c r="B23" s="106"/>
    </row>
    <row r="24" spans="1:2" ht="28">
      <c r="B24" s="734" t="s">
        <v>2470</v>
      </c>
    </row>
    <row r="25" spans="1:2">
      <c r="B25" s="734" t="s">
        <v>2471</v>
      </c>
    </row>
    <row r="26" spans="1:2">
      <c r="B26" s="734" t="s">
        <v>2472</v>
      </c>
    </row>
    <row r="27" spans="1:2">
      <c r="A27" s="177"/>
      <c r="B27" s="734" t="s">
        <v>2473</v>
      </c>
    </row>
    <row r="28" spans="1:2">
      <c r="B28" s="734" t="s">
        <v>2474</v>
      </c>
    </row>
    <row r="29" spans="1:2">
      <c r="B29" s="734" t="s">
        <v>2475</v>
      </c>
    </row>
    <row r="30" spans="1:2" ht="28">
      <c r="B30" s="734" t="s">
        <v>2476</v>
      </c>
    </row>
    <row r="31" spans="1:2">
      <c r="B31" s="734"/>
    </row>
    <row r="32" spans="1:2">
      <c r="B32" s="734"/>
    </row>
    <row r="33" spans="2:2" ht="112">
      <c r="B33" s="734" t="s">
        <v>2477</v>
      </c>
    </row>
  </sheetData>
  <phoneticPr fontId="7" type="noConversion"/>
  <pageMargins left="0.75" right="0.75" top="1" bottom="1" header="0.5" footer="0.5"/>
  <pageSetup paperSize="9" orientation="portrait" horizontalDpi="4294967294"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A1:E177"/>
  <sheetViews>
    <sheetView view="pageBreakPreview" zoomScaleNormal="100" zoomScaleSheetLayoutView="100" workbookViewId="0">
      <selection activeCell="D64" sqref="D64"/>
    </sheetView>
  </sheetViews>
  <sheetFormatPr defaultColWidth="9.1796875" defaultRowHeight="14"/>
  <cols>
    <col min="1" max="1" width="6.81640625" style="170" customWidth="1"/>
    <col min="2" max="2" width="79.1796875" style="35" customWidth="1"/>
    <col min="3" max="3" width="2.453125" style="35" customWidth="1"/>
    <col min="4" max="16384" width="9.1796875" style="20"/>
  </cols>
  <sheetData>
    <row r="1" spans="1:5">
      <c r="A1" s="110">
        <v>5</v>
      </c>
      <c r="B1" s="111" t="s">
        <v>3221</v>
      </c>
      <c r="C1" s="879"/>
      <c r="D1" s="690"/>
      <c r="E1" s="690"/>
    </row>
    <row r="2" spans="1:5">
      <c r="A2" s="176">
        <v>5.0999999999999996</v>
      </c>
      <c r="B2" s="112" t="s">
        <v>313</v>
      </c>
      <c r="C2" s="879"/>
      <c r="D2" s="690"/>
      <c r="E2" s="690"/>
    </row>
    <row r="3" spans="1:5" ht="98">
      <c r="B3" s="889" t="s">
        <v>3270</v>
      </c>
      <c r="C3" s="879"/>
      <c r="D3" s="690"/>
      <c r="E3" s="690"/>
    </row>
    <row r="4" spans="1:5">
      <c r="A4" s="179"/>
      <c r="B4" s="298"/>
      <c r="C4" s="877"/>
      <c r="D4" s="695"/>
      <c r="E4" s="695"/>
    </row>
    <row r="5" spans="1:5">
      <c r="A5" s="170" t="s">
        <v>314</v>
      </c>
      <c r="B5" s="133" t="s">
        <v>315</v>
      </c>
      <c r="C5" s="879"/>
      <c r="D5" s="690"/>
      <c r="E5" s="690"/>
    </row>
    <row r="6" spans="1:5">
      <c r="B6" s="881" t="s">
        <v>3222</v>
      </c>
      <c r="C6" s="882"/>
      <c r="D6" s="690"/>
      <c r="E6" s="690"/>
    </row>
    <row r="7" spans="1:5">
      <c r="A7" s="176">
        <v>5.2</v>
      </c>
      <c r="B7" s="109" t="s">
        <v>316</v>
      </c>
      <c r="C7" s="879"/>
      <c r="D7" s="690"/>
      <c r="E7" s="690"/>
    </row>
    <row r="8" spans="1:5">
      <c r="A8" s="170" t="s">
        <v>317</v>
      </c>
      <c r="B8" s="133" t="s">
        <v>318</v>
      </c>
      <c r="C8" s="879"/>
      <c r="D8" s="690"/>
      <c r="E8" s="690"/>
    </row>
    <row r="9" spans="1:5" ht="112">
      <c r="A9" s="169"/>
      <c r="B9" s="881" t="s">
        <v>3265</v>
      </c>
      <c r="C9" s="882"/>
      <c r="D9" s="690"/>
      <c r="E9" s="690"/>
    </row>
    <row r="10" spans="1:5">
      <c r="A10" s="170" t="s">
        <v>319</v>
      </c>
      <c r="B10" s="133" t="s">
        <v>320</v>
      </c>
      <c r="C10" s="879"/>
    </row>
    <row r="11" spans="1:5">
      <c r="B11" s="78" t="s">
        <v>2380</v>
      </c>
      <c r="C11" s="882"/>
    </row>
    <row r="12" spans="1:5">
      <c r="A12" s="170" t="s">
        <v>321</v>
      </c>
      <c r="B12" s="133" t="s">
        <v>322</v>
      </c>
      <c r="C12" s="879"/>
    </row>
    <row r="13" spans="1:5" ht="70">
      <c r="B13" s="448" t="s">
        <v>3223</v>
      </c>
      <c r="C13" s="13"/>
    </row>
    <row r="14" spans="1:5">
      <c r="A14" s="176">
        <v>5.3</v>
      </c>
      <c r="B14" s="109" t="s">
        <v>323</v>
      </c>
      <c r="C14" s="879"/>
    </row>
    <row r="15" spans="1:5">
      <c r="A15" s="170" t="s">
        <v>324</v>
      </c>
      <c r="B15" s="133" t="s">
        <v>325</v>
      </c>
      <c r="C15" s="879"/>
    </row>
    <row r="16" spans="1:5">
      <c r="B16" s="884" t="s">
        <v>3224</v>
      </c>
      <c r="C16" s="882"/>
    </row>
    <row r="17" spans="1:3">
      <c r="B17" s="884" t="s">
        <v>3225</v>
      </c>
      <c r="C17" s="882"/>
    </row>
    <row r="18" spans="1:3" ht="28">
      <c r="B18" s="884" t="s">
        <v>3226</v>
      </c>
      <c r="C18" s="882"/>
    </row>
    <row r="19" spans="1:3" s="876" customFormat="1">
      <c r="A19" s="170"/>
      <c r="B19" s="78" t="s">
        <v>3308</v>
      </c>
      <c r="C19" s="882"/>
    </row>
    <row r="20" spans="1:3" s="876" customFormat="1">
      <c r="A20" s="170"/>
      <c r="B20" s="78" t="s">
        <v>3334</v>
      </c>
      <c r="C20" s="882"/>
    </row>
    <row r="21" spans="1:3" s="876" customFormat="1">
      <c r="A21" s="170"/>
      <c r="B21" s="78" t="s">
        <v>3309</v>
      </c>
      <c r="C21" s="882"/>
    </row>
    <row r="22" spans="1:3" s="876" customFormat="1">
      <c r="A22" s="170"/>
      <c r="B22" s="78" t="s">
        <v>3310</v>
      </c>
      <c r="C22" s="882"/>
    </row>
    <row r="23" spans="1:3">
      <c r="A23" s="170" t="s">
        <v>326</v>
      </c>
      <c r="B23" s="133" t="s">
        <v>327</v>
      </c>
      <c r="C23" s="882"/>
    </row>
    <row r="24" spans="1:3" ht="56">
      <c r="B24" s="884" t="s">
        <v>3227</v>
      </c>
      <c r="C24" s="882"/>
    </row>
    <row r="25" spans="1:3">
      <c r="A25" s="170" t="s">
        <v>328</v>
      </c>
      <c r="B25" s="133" t="s">
        <v>329</v>
      </c>
      <c r="C25" s="879"/>
    </row>
    <row r="26" spans="1:3" ht="28">
      <c r="B26" s="884" t="s">
        <v>3271</v>
      </c>
      <c r="C26" s="882"/>
    </row>
    <row r="27" spans="1:3">
      <c r="A27" s="170" t="s">
        <v>330</v>
      </c>
      <c r="B27" s="133" t="s">
        <v>331</v>
      </c>
      <c r="C27" s="879"/>
    </row>
    <row r="28" spans="1:3">
      <c r="A28" s="169"/>
      <c r="B28" s="299" t="s">
        <v>332</v>
      </c>
      <c r="C28" s="13"/>
    </row>
    <row r="29" spans="1:3">
      <c r="B29" s="78"/>
      <c r="C29" s="882"/>
    </row>
    <row r="30" spans="1:3">
      <c r="A30" s="170" t="s">
        <v>333</v>
      </c>
      <c r="B30" s="133" t="s">
        <v>334</v>
      </c>
      <c r="C30" s="879"/>
    </row>
    <row r="31" spans="1:3" ht="28">
      <c r="B31" s="884" t="s">
        <v>3228</v>
      </c>
      <c r="C31" s="882"/>
    </row>
    <row r="32" spans="1:3" ht="28">
      <c r="A32" s="169"/>
      <c r="B32" s="861" t="s">
        <v>3229</v>
      </c>
      <c r="C32" s="13"/>
    </row>
    <row r="33" spans="1:3">
      <c r="A33" s="169"/>
      <c r="B33" s="861" t="s">
        <v>3230</v>
      </c>
      <c r="C33" s="13"/>
    </row>
    <row r="34" spans="1:3" s="876" customFormat="1" ht="28">
      <c r="A34" s="169"/>
      <c r="B34" s="861" t="s">
        <v>3231</v>
      </c>
      <c r="C34" s="13"/>
    </row>
    <row r="35" spans="1:3" s="876" customFormat="1">
      <c r="A35" s="169"/>
      <c r="B35" s="884" t="s">
        <v>3232</v>
      </c>
      <c r="C35" s="13"/>
    </row>
    <row r="36" spans="1:3" s="876" customFormat="1">
      <c r="A36" s="169"/>
      <c r="B36" s="884" t="s">
        <v>3233</v>
      </c>
      <c r="C36" s="13"/>
    </row>
    <row r="37" spans="1:3">
      <c r="B37" s="78"/>
      <c r="C37" s="882"/>
    </row>
    <row r="38" spans="1:3">
      <c r="A38" s="170" t="s">
        <v>335</v>
      </c>
      <c r="B38" s="133" t="s">
        <v>336</v>
      </c>
      <c r="C38" s="879"/>
    </row>
    <row r="39" spans="1:3" ht="15.75" customHeight="1">
      <c r="A39" s="170" t="s">
        <v>337</v>
      </c>
      <c r="B39" s="133" t="s">
        <v>338</v>
      </c>
      <c r="C39" s="879"/>
    </row>
    <row r="40" spans="1:3" ht="28">
      <c r="B40" s="884" t="s">
        <v>3234</v>
      </c>
      <c r="C40" s="879"/>
    </row>
    <row r="41" spans="1:3" s="876" customFormat="1" ht="42">
      <c r="A41" s="170"/>
      <c r="B41" s="884" t="s">
        <v>3235</v>
      </c>
      <c r="C41" s="879"/>
    </row>
    <row r="42" spans="1:3" s="876" customFormat="1" ht="28">
      <c r="A42" s="170"/>
      <c r="B42" s="884" t="s">
        <v>3236</v>
      </c>
      <c r="C42" s="879"/>
    </row>
    <row r="43" spans="1:3" s="876" customFormat="1" ht="135.65" customHeight="1">
      <c r="A43" s="170"/>
      <c r="B43" s="884" t="s">
        <v>3237</v>
      </c>
      <c r="C43" s="879"/>
    </row>
    <row r="44" spans="1:3" s="876" customFormat="1" ht="70">
      <c r="A44" s="170"/>
      <c r="B44" s="884" t="s">
        <v>3238</v>
      </c>
      <c r="C44" s="879"/>
    </row>
    <row r="45" spans="1:3" s="876" customFormat="1" ht="119.5" customHeight="1">
      <c r="A45" s="170"/>
      <c r="B45" s="884" t="s">
        <v>3239</v>
      </c>
      <c r="C45" s="879"/>
    </row>
    <row r="46" spans="1:3" s="876" customFormat="1" ht="31" customHeight="1">
      <c r="A46" s="170"/>
      <c r="B46" s="884" t="s">
        <v>3240</v>
      </c>
      <c r="C46" s="879"/>
    </row>
    <row r="47" spans="1:3" s="876" customFormat="1" ht="84">
      <c r="A47" s="170"/>
      <c r="B47" s="884" t="s">
        <v>3241</v>
      </c>
      <c r="C47" s="879"/>
    </row>
    <row r="48" spans="1:3">
      <c r="B48" s="133"/>
      <c r="C48" s="879"/>
    </row>
    <row r="49" spans="1:3" ht="13.5" customHeight="1">
      <c r="A49" s="126" t="s">
        <v>339</v>
      </c>
      <c r="B49" s="133" t="s">
        <v>340</v>
      </c>
      <c r="C49" s="879"/>
    </row>
    <row r="50" spans="1:3">
      <c r="A50" s="169"/>
      <c r="B50" s="78" t="s">
        <v>3303</v>
      </c>
      <c r="C50" s="883"/>
    </row>
    <row r="51" spans="1:3">
      <c r="A51" s="169"/>
      <c r="B51" s="78" t="s">
        <v>3304</v>
      </c>
      <c r="C51" s="883"/>
    </row>
    <row r="52" spans="1:3">
      <c r="A52" s="169"/>
      <c r="B52" s="78"/>
      <c r="C52" s="882"/>
    </row>
    <row r="53" spans="1:3">
      <c r="A53" s="170" t="s">
        <v>341</v>
      </c>
      <c r="B53" s="133" t="s">
        <v>342</v>
      </c>
      <c r="C53" s="879"/>
    </row>
    <row r="54" spans="1:3">
      <c r="B54" s="861" t="s">
        <v>3242</v>
      </c>
      <c r="C54" s="13"/>
    </row>
    <row r="55" spans="1:3">
      <c r="B55" s="299"/>
      <c r="C55" s="13"/>
    </row>
    <row r="56" spans="1:3">
      <c r="B56" s="78"/>
      <c r="C56" s="882"/>
    </row>
    <row r="57" spans="1:3">
      <c r="B57" s="78"/>
      <c r="C57" s="882"/>
    </row>
    <row r="58" spans="1:3">
      <c r="A58" s="176">
        <v>5.4</v>
      </c>
      <c r="B58" s="109" t="s">
        <v>343</v>
      </c>
      <c r="C58" s="879"/>
    </row>
    <row r="59" spans="1:3">
      <c r="A59" s="170" t="s">
        <v>344</v>
      </c>
      <c r="B59" s="133" t="s">
        <v>178</v>
      </c>
      <c r="C59" s="879"/>
    </row>
    <row r="60" spans="1:3">
      <c r="B60" s="78" t="s">
        <v>3269</v>
      </c>
      <c r="C60" s="879"/>
    </row>
    <row r="61" spans="1:3">
      <c r="B61" s="133"/>
      <c r="C61" s="879"/>
    </row>
    <row r="62" spans="1:3">
      <c r="B62" s="133"/>
      <c r="C62" s="879"/>
    </row>
    <row r="63" spans="1:3">
      <c r="A63" s="170" t="s">
        <v>345</v>
      </c>
      <c r="B63" s="133" t="s">
        <v>346</v>
      </c>
      <c r="C63" s="879"/>
    </row>
    <row r="64" spans="1:3" ht="56">
      <c r="B64" s="448" t="s">
        <v>3305</v>
      </c>
      <c r="C64" s="13"/>
    </row>
    <row r="65" spans="1:3">
      <c r="A65" s="170" t="s">
        <v>347</v>
      </c>
      <c r="B65" s="133" t="s">
        <v>348</v>
      </c>
      <c r="C65" s="879"/>
    </row>
    <row r="66" spans="1:3" ht="28">
      <c r="B66" s="448" t="s">
        <v>3243</v>
      </c>
      <c r="C66" s="13"/>
    </row>
    <row r="67" spans="1:3">
      <c r="A67" s="170" t="s">
        <v>349</v>
      </c>
      <c r="B67" s="133" t="s">
        <v>350</v>
      </c>
      <c r="C67" s="879"/>
    </row>
    <row r="68" spans="1:3">
      <c r="B68" s="78" t="s">
        <v>3622</v>
      </c>
      <c r="C68" s="882"/>
    </row>
    <row r="69" spans="1:3">
      <c r="B69" s="78"/>
      <c r="C69" s="882"/>
    </row>
    <row r="70" spans="1:3">
      <c r="B70" s="78"/>
      <c r="C70" s="882"/>
    </row>
    <row r="71" spans="1:3">
      <c r="B71" s="78"/>
      <c r="C71" s="882"/>
    </row>
    <row r="72" spans="1:3">
      <c r="A72" s="170" t="s">
        <v>351</v>
      </c>
      <c r="B72" s="133" t="s">
        <v>352</v>
      </c>
      <c r="C72" s="879"/>
    </row>
    <row r="73" spans="1:3">
      <c r="B73" s="78" t="s">
        <v>3601</v>
      </c>
      <c r="C73" s="882"/>
    </row>
    <row r="74" spans="1:3">
      <c r="B74" s="78" t="s">
        <v>3602</v>
      </c>
      <c r="C74" s="882"/>
    </row>
    <row r="75" spans="1:3">
      <c r="B75" s="78" t="s">
        <v>3603</v>
      </c>
      <c r="C75" s="882"/>
    </row>
    <row r="76" spans="1:3" s="942" customFormat="1">
      <c r="A76" s="170"/>
      <c r="B76" s="78" t="s">
        <v>3604</v>
      </c>
      <c r="C76" s="943"/>
    </row>
    <row r="77" spans="1:3" s="942" customFormat="1">
      <c r="A77" s="170"/>
      <c r="B77" s="78" t="s">
        <v>3605</v>
      </c>
      <c r="C77" s="943"/>
    </row>
    <row r="78" spans="1:3" s="942" customFormat="1">
      <c r="A78" s="170"/>
      <c r="B78" s="78" t="s">
        <v>3606</v>
      </c>
      <c r="C78" s="943"/>
    </row>
    <row r="79" spans="1:3" s="942" customFormat="1">
      <c r="A79" s="170"/>
      <c r="B79" s="78" t="s">
        <v>3607</v>
      </c>
      <c r="C79" s="943"/>
    </row>
    <row r="80" spans="1:3" s="942" customFormat="1">
      <c r="A80" s="170"/>
      <c r="B80" s="78" t="s">
        <v>3608</v>
      </c>
      <c r="C80" s="943"/>
    </row>
    <row r="81" spans="1:3" s="942" customFormat="1">
      <c r="A81" s="170"/>
      <c r="B81" s="78" t="s">
        <v>3609</v>
      </c>
      <c r="C81" s="943"/>
    </row>
    <row r="82" spans="1:3" s="942" customFormat="1">
      <c r="A82" s="170"/>
      <c r="B82" s="78" t="s">
        <v>3610</v>
      </c>
      <c r="C82" s="943"/>
    </row>
    <row r="83" spans="1:3" s="942" customFormat="1">
      <c r="A83" s="170"/>
      <c r="B83" s="78" t="s">
        <v>3611</v>
      </c>
      <c r="C83" s="943"/>
    </row>
    <row r="84" spans="1:3" s="942" customFormat="1">
      <c r="A84" s="170"/>
      <c r="B84" s="78" t="s">
        <v>3612</v>
      </c>
      <c r="C84" s="943"/>
    </row>
    <row r="85" spans="1:3" s="942" customFormat="1">
      <c r="A85" s="170"/>
      <c r="B85" s="78" t="s">
        <v>3613</v>
      </c>
      <c r="C85" s="943"/>
    </row>
    <row r="86" spans="1:3" s="942" customFormat="1">
      <c r="A86" s="170"/>
      <c r="B86" s="78" t="s">
        <v>3614</v>
      </c>
      <c r="C86" s="943"/>
    </row>
    <row r="87" spans="1:3" s="942" customFormat="1">
      <c r="A87" s="170"/>
      <c r="B87" s="78" t="s">
        <v>3615</v>
      </c>
      <c r="C87" s="943"/>
    </row>
    <row r="88" spans="1:3" s="942" customFormat="1">
      <c r="A88" s="170"/>
      <c r="B88" s="78" t="s">
        <v>3616</v>
      </c>
      <c r="C88" s="943"/>
    </row>
    <row r="89" spans="1:3" s="942" customFormat="1">
      <c r="A89" s="170"/>
      <c r="B89" s="78" t="s">
        <v>3617</v>
      </c>
      <c r="C89" s="943"/>
    </row>
    <row r="90" spans="1:3" s="942" customFormat="1">
      <c r="A90" s="170"/>
      <c r="B90" s="78" t="s">
        <v>3618</v>
      </c>
      <c r="C90" s="943"/>
    </row>
    <row r="91" spans="1:3">
      <c r="B91" s="78" t="s">
        <v>3619</v>
      </c>
      <c r="C91" s="882"/>
    </row>
    <row r="92" spans="1:3" s="942" customFormat="1">
      <c r="A92" s="170"/>
      <c r="B92" s="78" t="s">
        <v>3620</v>
      </c>
      <c r="C92" s="943"/>
    </row>
    <row r="93" spans="1:3">
      <c r="A93" s="170" t="s">
        <v>354</v>
      </c>
      <c r="B93" s="133" t="s">
        <v>355</v>
      </c>
      <c r="C93" s="879"/>
    </row>
    <row r="94" spans="1:3">
      <c r="B94" s="78" t="s">
        <v>3601</v>
      </c>
      <c r="C94" s="882"/>
    </row>
    <row r="95" spans="1:3">
      <c r="B95" s="78" t="s">
        <v>3602</v>
      </c>
      <c r="C95" s="882"/>
    </row>
    <row r="96" spans="1:3">
      <c r="B96" s="78" t="s">
        <v>3603</v>
      </c>
      <c r="C96" s="882"/>
    </row>
    <row r="97" spans="1:3" s="942" customFormat="1">
      <c r="A97" s="170"/>
      <c r="B97" s="78" t="s">
        <v>3604</v>
      </c>
      <c r="C97" s="943"/>
    </row>
    <row r="98" spans="1:3" s="942" customFormat="1">
      <c r="A98" s="170"/>
      <c r="B98" s="78" t="s">
        <v>3605</v>
      </c>
      <c r="C98" s="943"/>
    </row>
    <row r="99" spans="1:3" s="942" customFormat="1">
      <c r="A99" s="170"/>
      <c r="B99" s="78" t="s">
        <v>3606</v>
      </c>
      <c r="C99" s="943"/>
    </row>
    <row r="100" spans="1:3" s="942" customFormat="1">
      <c r="A100" s="170"/>
      <c r="B100" s="78" t="s">
        <v>3607</v>
      </c>
      <c r="C100" s="943"/>
    </row>
    <row r="101" spans="1:3" s="942" customFormat="1">
      <c r="A101" s="170"/>
      <c r="B101" s="78" t="s">
        <v>3608</v>
      </c>
      <c r="C101" s="943"/>
    </row>
    <row r="102" spans="1:3" s="942" customFormat="1">
      <c r="A102" s="170"/>
      <c r="B102" s="78" t="s">
        <v>3609</v>
      </c>
      <c r="C102" s="943"/>
    </row>
    <row r="103" spans="1:3" s="942" customFormat="1">
      <c r="A103" s="170"/>
      <c r="B103" s="78" t="s">
        <v>3610</v>
      </c>
      <c r="C103" s="943"/>
    </row>
    <row r="104" spans="1:3" s="942" customFormat="1">
      <c r="A104" s="170"/>
      <c r="B104" s="78" t="s">
        <v>3611</v>
      </c>
      <c r="C104" s="943"/>
    </row>
    <row r="105" spans="1:3" s="942" customFormat="1">
      <c r="A105" s="170"/>
      <c r="B105" s="78" t="s">
        <v>3612</v>
      </c>
      <c r="C105" s="943"/>
    </row>
    <row r="106" spans="1:3" s="942" customFormat="1">
      <c r="A106" s="170"/>
      <c r="B106" s="78" t="s">
        <v>3613</v>
      </c>
      <c r="C106" s="943"/>
    </row>
    <row r="107" spans="1:3" s="942" customFormat="1">
      <c r="A107" s="170"/>
      <c r="B107" s="78" t="s">
        <v>3614</v>
      </c>
      <c r="C107" s="943"/>
    </row>
    <row r="108" spans="1:3" s="942" customFormat="1">
      <c r="A108" s="170"/>
      <c r="B108" s="78" t="s">
        <v>3615</v>
      </c>
      <c r="C108" s="943"/>
    </row>
    <row r="109" spans="1:3" s="942" customFormat="1">
      <c r="A109" s="170"/>
      <c r="B109" s="78" t="s">
        <v>3616</v>
      </c>
      <c r="C109" s="943"/>
    </row>
    <row r="110" spans="1:3" s="942" customFormat="1">
      <c r="A110" s="170"/>
      <c r="B110" s="78" t="s">
        <v>3617</v>
      </c>
      <c r="C110" s="943"/>
    </row>
    <row r="111" spans="1:3" s="942" customFormat="1">
      <c r="A111" s="170"/>
      <c r="B111" s="78" t="s">
        <v>3618</v>
      </c>
      <c r="C111" s="943"/>
    </row>
    <row r="112" spans="1:3" s="942" customFormat="1">
      <c r="A112" s="170"/>
      <c r="B112" s="78" t="s">
        <v>3619</v>
      </c>
      <c r="C112" s="943"/>
    </row>
    <row r="113" spans="1:3" s="942" customFormat="1">
      <c r="A113" s="170"/>
      <c r="B113" s="78" t="s">
        <v>3620</v>
      </c>
      <c r="C113" s="943"/>
    </row>
    <row r="114" spans="1:3" s="942" customFormat="1" ht="28">
      <c r="A114" s="170"/>
      <c r="B114" s="78" t="s">
        <v>3621</v>
      </c>
      <c r="C114" s="943"/>
    </row>
    <row r="115" spans="1:3">
      <c r="B115" s="78"/>
      <c r="C115" s="882"/>
    </row>
    <row r="116" spans="1:3">
      <c r="A116" s="176">
        <v>5.5</v>
      </c>
      <c r="B116" s="109" t="s">
        <v>356</v>
      </c>
      <c r="C116" s="879"/>
    </row>
    <row r="117" spans="1:3">
      <c r="A117" s="170" t="s">
        <v>357</v>
      </c>
      <c r="B117" s="133" t="s">
        <v>358</v>
      </c>
      <c r="C117" s="879"/>
    </row>
    <row r="118" spans="1:3" ht="28">
      <c r="B118" s="881" t="s">
        <v>3244</v>
      </c>
      <c r="C118" s="879"/>
    </row>
    <row r="119" spans="1:3" s="876" customFormat="1" ht="140">
      <c r="A119" s="170"/>
      <c r="B119" s="448" t="s">
        <v>3245</v>
      </c>
      <c r="C119" s="879"/>
    </row>
    <row r="120" spans="1:3" s="876" customFormat="1" ht="28">
      <c r="A120" s="170"/>
      <c r="B120" s="448" t="s">
        <v>3246</v>
      </c>
      <c r="C120" s="879"/>
    </row>
    <row r="121" spans="1:3" s="472" customFormat="1">
      <c r="A121" s="170"/>
      <c r="B121" s="173"/>
      <c r="C121" s="879"/>
    </row>
    <row r="122" spans="1:3" ht="28">
      <c r="A122" s="170" t="s">
        <v>360</v>
      </c>
      <c r="B122" s="133" t="s">
        <v>361</v>
      </c>
      <c r="C122" s="879"/>
    </row>
    <row r="123" spans="1:3" s="876" customFormat="1" ht="90.75" customHeight="1">
      <c r="A123" s="170"/>
      <c r="B123" s="881" t="s">
        <v>3247</v>
      </c>
      <c r="C123" s="879"/>
    </row>
    <row r="124" spans="1:3" s="876" customFormat="1">
      <c r="A124" s="170"/>
      <c r="B124" s="173"/>
      <c r="C124" s="879"/>
    </row>
    <row r="125" spans="1:3">
      <c r="A125" s="170" t="s">
        <v>362</v>
      </c>
      <c r="B125" s="133" t="s">
        <v>363</v>
      </c>
      <c r="C125" s="879"/>
    </row>
    <row r="126" spans="1:3" ht="70">
      <c r="B126" s="881" t="s">
        <v>3248</v>
      </c>
      <c r="C126" s="879"/>
    </row>
    <row r="127" spans="1:3">
      <c r="B127" s="133"/>
      <c r="C127" s="879"/>
    </row>
    <row r="128" spans="1:3">
      <c r="A128" s="170" t="s">
        <v>364</v>
      </c>
      <c r="B128" s="133" t="s">
        <v>365</v>
      </c>
      <c r="C128" s="879"/>
    </row>
    <row r="129" spans="1:3" s="472" customFormat="1" ht="28">
      <c r="A129" s="170"/>
      <c r="B129" s="885" t="s">
        <v>3306</v>
      </c>
      <c r="C129" s="879"/>
    </row>
    <row r="130" spans="1:3" ht="15" customHeight="1">
      <c r="B130" s="133"/>
      <c r="C130" s="879"/>
    </row>
    <row r="131" spans="1:3">
      <c r="A131" s="176">
        <v>5.6</v>
      </c>
      <c r="B131" s="694" t="s">
        <v>367</v>
      </c>
      <c r="C131" s="878"/>
    </row>
    <row r="132" spans="1:3" ht="70">
      <c r="B132" s="881" t="s">
        <v>3307</v>
      </c>
      <c r="C132" s="882"/>
    </row>
    <row r="133" spans="1:3">
      <c r="A133" s="176">
        <v>5.7</v>
      </c>
      <c r="B133" s="109" t="s">
        <v>368</v>
      </c>
      <c r="C133" s="879"/>
    </row>
    <row r="134" spans="1:3" ht="182">
      <c r="B134" s="448" t="s">
        <v>3249</v>
      </c>
      <c r="C134" s="13"/>
    </row>
    <row r="135" spans="1:3">
      <c r="A135" s="176">
        <v>5.8</v>
      </c>
      <c r="B135" s="109" t="s">
        <v>369</v>
      </c>
      <c r="C135" s="879"/>
    </row>
    <row r="136" spans="1:3">
      <c r="A136" s="170" t="s">
        <v>370</v>
      </c>
      <c r="B136" s="133" t="s">
        <v>371</v>
      </c>
      <c r="C136" s="879"/>
    </row>
    <row r="137" spans="1:3" ht="28">
      <c r="B137" s="881" t="s">
        <v>3250</v>
      </c>
      <c r="C137" s="882"/>
    </row>
    <row r="138" spans="1:3">
      <c r="A138" s="170" t="s">
        <v>372</v>
      </c>
      <c r="B138" s="133" t="s">
        <v>373</v>
      </c>
      <c r="C138" s="879"/>
    </row>
    <row r="139" spans="1:3">
      <c r="B139" s="448" t="s">
        <v>3251</v>
      </c>
      <c r="C139" s="13"/>
    </row>
    <row r="140" spans="1:3">
      <c r="B140" s="448" t="s">
        <v>3252</v>
      </c>
      <c r="C140" s="13"/>
    </row>
    <row r="141" spans="1:3">
      <c r="A141" s="162">
        <v>5.9</v>
      </c>
      <c r="B141" s="109" t="s">
        <v>374</v>
      </c>
      <c r="C141" s="879"/>
    </row>
    <row r="142" spans="1:3">
      <c r="A142" s="170" t="s">
        <v>375</v>
      </c>
      <c r="B142" s="133" t="s">
        <v>376</v>
      </c>
      <c r="C142" s="879"/>
    </row>
    <row r="143" spans="1:3" ht="31.5" customHeight="1">
      <c r="B143" s="881" t="s">
        <v>3253</v>
      </c>
      <c r="C143" s="882"/>
    </row>
    <row r="144" spans="1:3">
      <c r="A144" s="170" t="s">
        <v>377</v>
      </c>
      <c r="B144" s="133" t="s">
        <v>378</v>
      </c>
      <c r="C144" s="879"/>
    </row>
    <row r="145" spans="1:4" ht="28">
      <c r="B145" s="881" t="s">
        <v>3254</v>
      </c>
      <c r="C145" s="882"/>
    </row>
    <row r="146" spans="1:4" ht="42">
      <c r="B146" s="448" t="s">
        <v>3255</v>
      </c>
      <c r="C146" s="882"/>
    </row>
    <row r="147" spans="1:4">
      <c r="A147" s="170" t="s">
        <v>379</v>
      </c>
      <c r="B147" s="133" t="s">
        <v>380</v>
      </c>
      <c r="C147" s="879"/>
    </row>
    <row r="148" spans="1:4">
      <c r="B148" s="881" t="s">
        <v>3256</v>
      </c>
      <c r="C148" s="882"/>
    </row>
    <row r="149" spans="1:4" ht="98">
      <c r="B149" s="881" t="s">
        <v>3257</v>
      </c>
      <c r="C149" s="882"/>
    </row>
    <row r="150" spans="1:4">
      <c r="A150" s="170" t="s">
        <v>381</v>
      </c>
      <c r="B150" s="133" t="s">
        <v>382</v>
      </c>
      <c r="C150" s="879"/>
      <c r="D150" s="690"/>
    </row>
    <row r="151" spans="1:4">
      <c r="B151" s="881" t="s">
        <v>3258</v>
      </c>
      <c r="C151" s="882"/>
      <c r="D151" s="690"/>
    </row>
    <row r="152" spans="1:4">
      <c r="A152" s="170" t="s">
        <v>383</v>
      </c>
      <c r="B152" s="133" t="s">
        <v>384</v>
      </c>
      <c r="C152" s="879"/>
      <c r="D152" s="690"/>
    </row>
    <row r="153" spans="1:4">
      <c r="B153" s="78" t="s">
        <v>2380</v>
      </c>
      <c r="C153" s="883"/>
      <c r="D153" s="690"/>
    </row>
    <row r="154" spans="1:4">
      <c r="B154" s="133"/>
      <c r="C154" s="879"/>
      <c r="D154" s="690"/>
    </row>
    <row r="155" spans="1:4">
      <c r="A155" s="172">
        <v>5.0999999999999996</v>
      </c>
      <c r="B155" s="109" t="s">
        <v>386</v>
      </c>
      <c r="C155" s="878"/>
      <c r="D155" s="690"/>
    </row>
    <row r="156" spans="1:4" ht="42">
      <c r="B156" s="881" t="s">
        <v>3259</v>
      </c>
      <c r="C156" s="13"/>
      <c r="D156" s="690"/>
    </row>
    <row r="157" spans="1:4" s="323" customFormat="1" ht="19.5" customHeight="1">
      <c r="A157" s="127">
        <v>5.1100000000000003</v>
      </c>
      <c r="B157" s="978" t="s">
        <v>387</v>
      </c>
      <c r="C157" s="979"/>
      <c r="D157" s="28"/>
    </row>
    <row r="158" spans="1:4" s="323" customFormat="1" ht="36.75" customHeight="1">
      <c r="A158" s="127"/>
      <c r="B158" s="980" t="s">
        <v>388</v>
      </c>
      <c r="C158" s="981"/>
      <c r="D158" s="28"/>
    </row>
    <row r="159" spans="1:4" s="323" customFormat="1" ht="35.25" customHeight="1">
      <c r="A159" s="127"/>
      <c r="B159" s="982" t="s">
        <v>389</v>
      </c>
      <c r="C159" s="983"/>
      <c r="D159" s="28"/>
    </row>
    <row r="160" spans="1:4" s="323" customFormat="1" ht="13.5" customHeight="1">
      <c r="A160" s="126" t="s">
        <v>390</v>
      </c>
      <c r="B160" s="984" t="s">
        <v>391</v>
      </c>
      <c r="C160" s="985"/>
      <c r="D160" s="28"/>
    </row>
    <row r="161" spans="1:4" s="323" customFormat="1" ht="29.25" customHeight="1">
      <c r="A161" s="126"/>
      <c r="B161" s="882" t="s">
        <v>3260</v>
      </c>
      <c r="C161" s="696"/>
      <c r="D161" s="28"/>
    </row>
    <row r="162" spans="1:4" s="323" customFormat="1" ht="34.5" customHeight="1">
      <c r="A162" s="126" t="s">
        <v>393</v>
      </c>
      <c r="B162" s="984" t="s">
        <v>394</v>
      </c>
      <c r="C162" s="986"/>
      <c r="D162" s="28"/>
    </row>
    <row r="163" spans="1:4" s="323" customFormat="1" ht="28">
      <c r="A163" s="126"/>
      <c r="B163" s="882" t="s">
        <v>3261</v>
      </c>
      <c r="C163" s="696"/>
      <c r="D163" s="28"/>
    </row>
    <row r="164" spans="1:4" s="323" customFormat="1" ht="31.5" customHeight="1">
      <c r="A164" s="126" t="s">
        <v>396</v>
      </c>
      <c r="B164" s="976" t="s">
        <v>397</v>
      </c>
      <c r="C164" s="977"/>
      <c r="D164" s="28"/>
    </row>
    <row r="165" spans="1:4" s="323" customFormat="1" ht="28">
      <c r="A165" s="126"/>
      <c r="B165" s="882" t="s">
        <v>3260</v>
      </c>
      <c r="C165" s="696"/>
      <c r="D165" s="28"/>
    </row>
    <row r="166" spans="1:4" s="323" customFormat="1">
      <c r="A166" s="126"/>
      <c r="B166" s="540"/>
      <c r="C166" s="696"/>
      <c r="D166" s="28"/>
    </row>
    <row r="167" spans="1:4">
      <c r="B167" s="299"/>
      <c r="D167" s="690"/>
    </row>
    <row r="168" spans="1:4">
      <c r="B168" s="78"/>
      <c r="C168" s="12"/>
      <c r="D168" s="690"/>
    </row>
    <row r="169" spans="1:4">
      <c r="B169" s="78"/>
      <c r="C169" s="123"/>
      <c r="D169" s="690"/>
    </row>
    <row r="170" spans="1:4">
      <c r="A170" s="168"/>
      <c r="B170" s="79"/>
      <c r="C170" s="123"/>
      <c r="D170" s="690"/>
    </row>
    <row r="171" spans="1:4">
      <c r="B171" s="13"/>
      <c r="C171" s="13"/>
      <c r="D171" s="690"/>
    </row>
    <row r="172" spans="1:4">
      <c r="B172" s="13"/>
      <c r="C172" s="13"/>
      <c r="D172" s="690"/>
    </row>
    <row r="173" spans="1:4">
      <c r="B173" s="13"/>
      <c r="C173" s="13"/>
      <c r="D173" s="690"/>
    </row>
    <row r="174" spans="1:4">
      <c r="B174" s="13"/>
      <c r="C174" s="13"/>
      <c r="D174" s="690"/>
    </row>
    <row r="175" spans="1:4">
      <c r="B175" s="13"/>
      <c r="C175" s="13"/>
      <c r="D175" s="690"/>
    </row>
    <row r="176" spans="1:4">
      <c r="B176" s="697"/>
      <c r="C176" s="697"/>
      <c r="D176" s="690"/>
    </row>
    <row r="177" spans="2:4">
      <c r="B177" s="697"/>
      <c r="C177" s="697"/>
      <c r="D177" s="690"/>
    </row>
  </sheetData>
  <mergeCells count="6">
    <mergeCell ref="B164:C164"/>
    <mergeCell ref="B157:C157"/>
    <mergeCell ref="B158:C158"/>
    <mergeCell ref="B159:C159"/>
    <mergeCell ref="B160:C160"/>
    <mergeCell ref="B162:C162"/>
  </mergeCells>
  <phoneticPr fontId="7" type="noConversion"/>
  <pageMargins left="0.75" right="0.75" top="1" bottom="1" header="0.5" footer="0.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233"/>
  <sheetViews>
    <sheetView view="pageBreakPreview" zoomScaleNormal="70" zoomScaleSheetLayoutView="100" workbookViewId="0"/>
  </sheetViews>
  <sheetFormatPr defaultColWidth="9.1796875" defaultRowHeight="14"/>
  <cols>
    <col min="1" max="1" width="7" style="181" customWidth="1"/>
    <col min="2" max="2" width="9.453125" style="14" customWidth="1"/>
    <col min="3" max="3" width="80.26953125" style="14" customWidth="1"/>
    <col min="4" max="4" width="2" style="1" customWidth="1"/>
    <col min="5" max="16384" width="9.1796875" style="1"/>
  </cols>
  <sheetData>
    <row r="1" spans="1:4">
      <c r="A1" s="125" t="s">
        <v>398</v>
      </c>
      <c r="B1" s="117" t="s">
        <v>399</v>
      </c>
      <c r="C1" s="116"/>
      <c r="D1" s="28"/>
    </row>
    <row r="2" spans="1:4">
      <c r="A2" s="126" t="s">
        <v>400</v>
      </c>
      <c r="B2" s="38" t="s">
        <v>401</v>
      </c>
      <c r="C2" s="696"/>
      <c r="D2" s="28"/>
    </row>
    <row r="3" spans="1:4">
      <c r="A3" s="126"/>
      <c r="B3" s="38" t="s">
        <v>402</v>
      </c>
      <c r="C3" s="696"/>
      <c r="D3" s="28"/>
    </row>
    <row r="4" spans="1:4">
      <c r="A4" s="126"/>
      <c r="B4" s="692"/>
      <c r="C4" s="696"/>
      <c r="D4" s="28"/>
    </row>
    <row r="5" spans="1:4">
      <c r="B5" s="692"/>
      <c r="C5" s="696"/>
      <c r="D5" s="28"/>
    </row>
    <row r="6" spans="1:4">
      <c r="A6" s="126" t="s">
        <v>403</v>
      </c>
      <c r="B6" s="38" t="s">
        <v>404</v>
      </c>
      <c r="C6" s="696"/>
      <c r="D6" s="28"/>
    </row>
    <row r="7" spans="1:4">
      <c r="B7" s="692" t="s">
        <v>405</v>
      </c>
      <c r="C7" s="696"/>
      <c r="D7" s="28"/>
    </row>
    <row r="8" spans="1:4">
      <c r="B8" s="696"/>
      <c r="C8" s="696"/>
      <c r="D8" s="28"/>
    </row>
    <row r="9" spans="1:4">
      <c r="A9" s="126" t="s">
        <v>406</v>
      </c>
      <c r="B9" s="38" t="s">
        <v>407</v>
      </c>
      <c r="C9" s="696"/>
      <c r="D9" s="28"/>
    </row>
    <row r="10" spans="1:4">
      <c r="B10" s="696"/>
      <c r="C10" s="696"/>
      <c r="D10" s="28"/>
    </row>
    <row r="11" spans="1:4" ht="28">
      <c r="B11" s="696"/>
      <c r="C11" s="324" t="s">
        <v>408</v>
      </c>
      <c r="D11" s="28"/>
    </row>
    <row r="12" spans="1:4">
      <c r="A12" s="126" t="s">
        <v>409</v>
      </c>
      <c r="B12" s="38" t="s">
        <v>410</v>
      </c>
      <c r="C12" s="696"/>
      <c r="D12" s="28"/>
    </row>
    <row r="13" spans="1:4">
      <c r="B13" s="696"/>
      <c r="C13" s="696"/>
      <c r="D13" s="28"/>
    </row>
    <row r="14" spans="1:4" ht="28">
      <c r="B14" s="696"/>
      <c r="C14" s="324" t="s">
        <v>408</v>
      </c>
      <c r="D14" s="28"/>
    </row>
    <row r="15" spans="1:4">
      <c r="A15" s="126" t="s">
        <v>411</v>
      </c>
      <c r="B15" s="38" t="s">
        <v>412</v>
      </c>
      <c r="C15" s="696"/>
      <c r="D15" s="28"/>
    </row>
    <row r="16" spans="1:4">
      <c r="B16" s="696"/>
      <c r="C16" s="696"/>
      <c r="D16" s="28"/>
    </row>
    <row r="17" spans="1:4">
      <c r="B17" s="696"/>
      <c r="C17" s="696"/>
      <c r="D17" s="28"/>
    </row>
    <row r="18" spans="1:4" ht="16">
      <c r="A18" s="126" t="s">
        <v>413</v>
      </c>
      <c r="B18" s="38" t="s">
        <v>414</v>
      </c>
      <c r="C18" s="697"/>
      <c r="D18" s="28"/>
    </row>
    <row r="19" spans="1:4">
      <c r="A19" s="126"/>
      <c r="B19" s="692" t="s">
        <v>415</v>
      </c>
      <c r="C19" s="696"/>
      <c r="D19" s="28"/>
    </row>
    <row r="20" spans="1:4">
      <c r="B20" s="696"/>
      <c r="C20" s="696"/>
      <c r="D20" s="28"/>
    </row>
    <row r="21" spans="1:4" ht="27.75" customHeight="1">
      <c r="A21" s="126">
        <v>5</v>
      </c>
      <c r="B21" s="989" t="s">
        <v>416</v>
      </c>
      <c r="C21" s="990"/>
      <c r="D21" s="28"/>
    </row>
    <row r="22" spans="1:4">
      <c r="A22" s="126">
        <v>5.0999999999999996</v>
      </c>
      <c r="B22" s="119" t="s">
        <v>417</v>
      </c>
      <c r="C22" s="120"/>
      <c r="D22" s="28"/>
    </row>
    <row r="23" spans="1:4">
      <c r="A23" s="126"/>
      <c r="B23" s="38" t="s">
        <v>145</v>
      </c>
      <c r="C23" s="696"/>
      <c r="D23" s="28"/>
    </row>
    <row r="24" spans="1:4">
      <c r="A24" s="126"/>
      <c r="B24" s="696" t="s">
        <v>418</v>
      </c>
      <c r="C24" s="696"/>
      <c r="D24" s="28"/>
    </row>
    <row r="25" spans="1:4">
      <c r="A25" s="179"/>
      <c r="B25" s="692" t="s">
        <v>419</v>
      </c>
      <c r="C25" s="696"/>
      <c r="D25" s="28"/>
    </row>
    <row r="26" spans="1:4">
      <c r="A26" s="179"/>
      <c r="B26" s="692" t="s">
        <v>308</v>
      </c>
      <c r="C26" s="696"/>
      <c r="D26" s="28"/>
    </row>
    <row r="27" spans="1:4">
      <c r="A27" s="126" t="s">
        <v>314</v>
      </c>
      <c r="B27" s="38" t="s">
        <v>420</v>
      </c>
      <c r="C27" s="696"/>
      <c r="D27" s="28"/>
    </row>
    <row r="28" spans="1:4">
      <c r="A28" s="126"/>
      <c r="B28" s="696" t="s">
        <v>418</v>
      </c>
      <c r="C28" s="696"/>
      <c r="D28" s="28"/>
    </row>
    <row r="29" spans="1:4">
      <c r="A29" s="126"/>
      <c r="B29" s="692" t="s">
        <v>419</v>
      </c>
      <c r="C29" s="696"/>
      <c r="D29" s="28"/>
    </row>
    <row r="30" spans="1:4">
      <c r="A30" s="126"/>
      <c r="B30" s="692" t="s">
        <v>308</v>
      </c>
      <c r="C30" s="696"/>
      <c r="D30" s="28"/>
    </row>
    <row r="31" spans="1:4">
      <c r="A31" s="126" t="s">
        <v>421</v>
      </c>
      <c r="B31" s="38" t="s">
        <v>404</v>
      </c>
      <c r="C31" s="696"/>
      <c r="D31" s="28"/>
    </row>
    <row r="32" spans="1:4">
      <c r="A32" s="126"/>
      <c r="B32" s="696" t="s">
        <v>418</v>
      </c>
      <c r="C32" s="324" t="s">
        <v>422</v>
      </c>
      <c r="D32" s="28"/>
    </row>
    <row r="33" spans="1:4">
      <c r="A33" s="126"/>
      <c r="B33" s="692" t="s">
        <v>419</v>
      </c>
      <c r="C33" s="698" t="s">
        <v>422</v>
      </c>
      <c r="D33" s="28"/>
    </row>
    <row r="34" spans="1:4">
      <c r="A34" s="126"/>
      <c r="B34" s="692" t="s">
        <v>308</v>
      </c>
      <c r="C34" s="698" t="s">
        <v>422</v>
      </c>
      <c r="D34" s="28"/>
    </row>
    <row r="35" spans="1:4">
      <c r="A35" s="126">
        <v>5.2</v>
      </c>
      <c r="B35" s="117" t="s">
        <v>316</v>
      </c>
      <c r="C35" s="116"/>
      <c r="D35" s="28"/>
    </row>
    <row r="36" spans="1:4">
      <c r="A36" s="126" t="s">
        <v>317</v>
      </c>
      <c r="B36" s="38" t="s">
        <v>423</v>
      </c>
      <c r="C36" s="696"/>
      <c r="D36" s="28"/>
    </row>
    <row r="37" spans="1:4">
      <c r="B37" s="696" t="s">
        <v>418</v>
      </c>
      <c r="C37" s="698" t="s">
        <v>424</v>
      </c>
      <c r="D37" s="28"/>
    </row>
    <row r="38" spans="1:4">
      <c r="B38" s="692" t="s">
        <v>419</v>
      </c>
      <c r="C38" s="698" t="s">
        <v>424</v>
      </c>
      <c r="D38" s="28"/>
    </row>
    <row r="39" spans="1:4">
      <c r="B39" s="692" t="s">
        <v>308</v>
      </c>
      <c r="C39" s="698" t="s">
        <v>424</v>
      </c>
      <c r="D39" s="28"/>
    </row>
    <row r="40" spans="1:4">
      <c r="A40" s="126" t="s">
        <v>319</v>
      </c>
      <c r="B40" s="38" t="s">
        <v>318</v>
      </c>
      <c r="C40" s="696"/>
      <c r="D40" s="28"/>
    </row>
    <row r="41" spans="1:4">
      <c r="A41" s="126"/>
      <c r="B41" s="696" t="s">
        <v>418</v>
      </c>
      <c r="C41" s="696"/>
      <c r="D41" s="28"/>
    </row>
    <row r="42" spans="1:4">
      <c r="A42" s="126"/>
      <c r="B42" s="692" t="s">
        <v>419</v>
      </c>
      <c r="C42" s="696"/>
      <c r="D42" s="28"/>
    </row>
    <row r="43" spans="1:4">
      <c r="A43" s="126"/>
      <c r="B43" s="692" t="s">
        <v>308</v>
      </c>
      <c r="C43" s="696"/>
      <c r="D43" s="28"/>
    </row>
    <row r="44" spans="1:4">
      <c r="A44" s="126"/>
      <c r="B44" s="540"/>
      <c r="C44" s="696"/>
      <c r="D44" s="28"/>
    </row>
    <row r="45" spans="1:4">
      <c r="A45" s="126" t="s">
        <v>321</v>
      </c>
      <c r="B45" s="38" t="s">
        <v>320</v>
      </c>
      <c r="C45" s="696"/>
      <c r="D45" s="28"/>
    </row>
    <row r="46" spans="1:4">
      <c r="A46" s="126"/>
      <c r="B46" s="696" t="s">
        <v>418</v>
      </c>
      <c r="C46" s="696"/>
      <c r="D46" s="28"/>
    </row>
    <row r="47" spans="1:4">
      <c r="A47" s="126"/>
      <c r="B47" s="692" t="s">
        <v>419</v>
      </c>
      <c r="C47" s="696"/>
      <c r="D47" s="28"/>
    </row>
    <row r="48" spans="1:4">
      <c r="A48" s="126"/>
      <c r="B48" s="692" t="s">
        <v>308</v>
      </c>
      <c r="C48" s="696"/>
      <c r="D48" s="28"/>
    </row>
    <row r="49" spans="1:4">
      <c r="A49" s="126"/>
      <c r="B49" s="692"/>
      <c r="C49" s="696"/>
      <c r="D49" s="28"/>
    </row>
    <row r="50" spans="1:4">
      <c r="A50" s="126" t="s">
        <v>425</v>
      </c>
      <c r="B50" s="38" t="s">
        <v>322</v>
      </c>
      <c r="C50" s="696"/>
      <c r="D50" s="28"/>
    </row>
    <row r="51" spans="1:4">
      <c r="A51" s="126"/>
      <c r="B51" s="696" t="s">
        <v>418</v>
      </c>
      <c r="C51" s="696"/>
      <c r="D51" s="28"/>
    </row>
    <row r="52" spans="1:4">
      <c r="A52" s="126"/>
      <c r="B52" s="692" t="s">
        <v>419</v>
      </c>
      <c r="C52" s="696"/>
      <c r="D52" s="28"/>
    </row>
    <row r="53" spans="1:4">
      <c r="A53" s="126"/>
      <c r="B53" s="692" t="s">
        <v>308</v>
      </c>
      <c r="C53" s="696"/>
      <c r="D53" s="28"/>
    </row>
    <row r="54" spans="1:4">
      <c r="A54" s="126"/>
      <c r="B54" s="540"/>
      <c r="C54" s="696"/>
      <c r="D54" s="28"/>
    </row>
    <row r="55" spans="1:4">
      <c r="A55" s="126">
        <v>5.3</v>
      </c>
      <c r="B55" s="117" t="s">
        <v>323</v>
      </c>
      <c r="C55" s="116"/>
      <c r="D55" s="28"/>
    </row>
    <row r="56" spans="1:4">
      <c r="A56" s="126" t="s">
        <v>324</v>
      </c>
      <c r="B56" s="38" t="s">
        <v>325</v>
      </c>
      <c r="C56" s="696"/>
      <c r="D56" s="28"/>
    </row>
    <row r="57" spans="1:4">
      <c r="A57" s="126"/>
      <c r="B57" s="696" t="s">
        <v>418</v>
      </c>
      <c r="C57" s="696"/>
      <c r="D57" s="28"/>
    </row>
    <row r="58" spans="1:4">
      <c r="A58" s="126"/>
      <c r="B58" s="692" t="s">
        <v>419</v>
      </c>
      <c r="C58" s="696"/>
      <c r="D58" s="28"/>
    </row>
    <row r="59" spans="1:4">
      <c r="A59" s="126"/>
      <c r="B59" s="692" t="s">
        <v>308</v>
      </c>
      <c r="C59" s="696"/>
      <c r="D59" s="28"/>
    </row>
    <row r="60" spans="1:4">
      <c r="A60" s="126"/>
      <c r="B60" s="692"/>
      <c r="C60" s="696"/>
      <c r="D60" s="28"/>
    </row>
    <row r="61" spans="1:4">
      <c r="A61" s="170" t="s">
        <v>326</v>
      </c>
      <c r="B61" s="992" t="s">
        <v>327</v>
      </c>
      <c r="C61" s="988"/>
      <c r="D61" s="28"/>
    </row>
    <row r="62" spans="1:4">
      <c r="A62" s="170"/>
      <c r="B62" s="987" t="s">
        <v>426</v>
      </c>
      <c r="C62" s="988"/>
      <c r="D62" s="28"/>
    </row>
    <row r="63" spans="1:4" ht="28.5" customHeight="1">
      <c r="A63" s="170"/>
      <c r="B63" s="993" t="s">
        <v>427</v>
      </c>
      <c r="C63" s="988"/>
      <c r="D63" s="28"/>
    </row>
    <row r="64" spans="1:4">
      <c r="A64" s="126"/>
      <c r="B64" s="991"/>
      <c r="C64" s="988"/>
      <c r="D64" s="28"/>
    </row>
    <row r="65" spans="1:4">
      <c r="A65" s="126"/>
      <c r="B65" s="991"/>
      <c r="C65" s="988"/>
      <c r="D65" s="28"/>
    </row>
    <row r="66" spans="1:4">
      <c r="A66" s="126" t="s">
        <v>328</v>
      </c>
      <c r="B66" s="38" t="s">
        <v>329</v>
      </c>
      <c r="C66" s="696"/>
      <c r="D66" s="28"/>
    </row>
    <row r="67" spans="1:4" s="68" customFormat="1">
      <c r="A67" s="126"/>
      <c r="B67" s="38" t="s">
        <v>428</v>
      </c>
      <c r="C67" s="987" t="s">
        <v>429</v>
      </c>
      <c r="D67" s="988"/>
    </row>
    <row r="68" spans="1:4">
      <c r="A68" s="126"/>
      <c r="B68" s="696" t="s">
        <v>418</v>
      </c>
      <c r="C68" s="987" t="s">
        <v>430</v>
      </c>
      <c r="D68" s="988"/>
    </row>
    <row r="69" spans="1:4">
      <c r="A69" s="126"/>
      <c r="B69" s="692" t="s">
        <v>419</v>
      </c>
      <c r="C69" s="696"/>
      <c r="D69" s="28"/>
    </row>
    <row r="70" spans="1:4">
      <c r="A70" s="126"/>
      <c r="B70" s="692" t="s">
        <v>308</v>
      </c>
      <c r="C70" s="696"/>
      <c r="D70" s="28"/>
    </row>
    <row r="71" spans="1:4">
      <c r="A71" s="126"/>
      <c r="B71" s="692"/>
      <c r="C71" s="696"/>
      <c r="D71" s="28"/>
    </row>
    <row r="72" spans="1:4">
      <c r="A72" s="126" t="s">
        <v>330</v>
      </c>
      <c r="B72" s="38" t="s">
        <v>431</v>
      </c>
      <c r="C72" s="696"/>
      <c r="D72" s="28"/>
    </row>
    <row r="73" spans="1:4">
      <c r="A73" s="126" t="s">
        <v>432</v>
      </c>
      <c r="B73" s="38" t="s">
        <v>433</v>
      </c>
      <c r="C73" s="696"/>
      <c r="D73" s="28"/>
    </row>
    <row r="74" spans="1:4">
      <c r="A74" s="126"/>
      <c r="B74" s="696" t="s">
        <v>418</v>
      </c>
      <c r="C74" s="698" t="s">
        <v>434</v>
      </c>
      <c r="D74" s="28"/>
    </row>
    <row r="75" spans="1:4">
      <c r="A75" s="126"/>
      <c r="B75" s="692" t="s">
        <v>419</v>
      </c>
      <c r="C75" s="698" t="s">
        <v>434</v>
      </c>
      <c r="D75" s="28"/>
    </row>
    <row r="76" spans="1:4">
      <c r="A76" s="126"/>
      <c r="B76" s="692" t="s">
        <v>308</v>
      </c>
      <c r="C76" s="698" t="s">
        <v>434</v>
      </c>
      <c r="D76" s="28"/>
    </row>
    <row r="77" spans="1:4">
      <c r="A77" s="126" t="s">
        <v>435</v>
      </c>
      <c r="B77" s="38" t="s">
        <v>158</v>
      </c>
      <c r="C77" s="696"/>
      <c r="D77" s="28"/>
    </row>
    <row r="78" spans="1:4">
      <c r="A78" s="126"/>
      <c r="B78" s="696" t="s">
        <v>418</v>
      </c>
      <c r="C78" s="698" t="s">
        <v>436</v>
      </c>
      <c r="D78" s="28"/>
    </row>
    <row r="79" spans="1:4">
      <c r="A79" s="126"/>
      <c r="B79" s="692" t="s">
        <v>419</v>
      </c>
      <c r="C79" s="698" t="s">
        <v>436</v>
      </c>
      <c r="D79" s="28"/>
    </row>
    <row r="80" spans="1:4">
      <c r="A80" s="126"/>
      <c r="B80" s="692" t="s">
        <v>308</v>
      </c>
      <c r="C80" s="698" t="s">
        <v>436</v>
      </c>
      <c r="D80" s="28"/>
    </row>
    <row r="81" spans="1:4">
      <c r="A81" s="126" t="s">
        <v>437</v>
      </c>
      <c r="B81" s="38" t="s">
        <v>174</v>
      </c>
      <c r="C81" s="696"/>
      <c r="D81" s="28"/>
    </row>
    <row r="82" spans="1:4">
      <c r="A82" s="126"/>
      <c r="B82" s="696" t="s">
        <v>418</v>
      </c>
      <c r="C82" s="698" t="s">
        <v>438</v>
      </c>
      <c r="D82" s="28"/>
    </row>
    <row r="83" spans="1:4">
      <c r="A83" s="126"/>
      <c r="B83" s="692" t="s">
        <v>419</v>
      </c>
      <c r="C83" s="698" t="s">
        <v>438</v>
      </c>
      <c r="D83" s="28"/>
    </row>
    <row r="84" spans="1:4">
      <c r="A84" s="126"/>
      <c r="B84" s="692" t="s">
        <v>308</v>
      </c>
      <c r="C84" s="698" t="s">
        <v>438</v>
      </c>
      <c r="D84" s="28"/>
    </row>
    <row r="85" spans="1:4">
      <c r="A85" s="126" t="s">
        <v>439</v>
      </c>
      <c r="B85" s="38" t="s">
        <v>440</v>
      </c>
      <c r="C85" s="698"/>
      <c r="D85" s="28"/>
    </row>
    <row r="86" spans="1:4" ht="42">
      <c r="B86" s="696" t="s">
        <v>418</v>
      </c>
      <c r="C86" s="698" t="s">
        <v>441</v>
      </c>
      <c r="D86" s="28"/>
    </row>
    <row r="87" spans="1:4" ht="42">
      <c r="B87" s="692" t="s">
        <v>419</v>
      </c>
      <c r="C87" s="698" t="s">
        <v>441</v>
      </c>
      <c r="D87" s="28"/>
    </row>
    <row r="88" spans="1:4" ht="42">
      <c r="B88" s="692" t="s">
        <v>308</v>
      </c>
      <c r="C88" s="698" t="s">
        <v>441</v>
      </c>
      <c r="D88" s="28"/>
    </row>
    <row r="89" spans="1:4">
      <c r="A89" s="126"/>
      <c r="B89" s="692"/>
      <c r="C89" s="698"/>
      <c r="D89" s="28"/>
    </row>
    <row r="90" spans="1:4">
      <c r="A90" s="126" t="s">
        <v>333</v>
      </c>
      <c r="B90" s="38" t="s">
        <v>334</v>
      </c>
      <c r="C90" s="696"/>
      <c r="D90" s="28"/>
    </row>
    <row r="91" spans="1:4">
      <c r="A91" s="126"/>
      <c r="B91" s="696" t="s">
        <v>418</v>
      </c>
      <c r="C91" s="696"/>
      <c r="D91" s="28"/>
    </row>
    <row r="92" spans="1:4">
      <c r="B92" s="692" t="s">
        <v>419</v>
      </c>
      <c r="C92" s="696"/>
      <c r="D92" s="28"/>
    </row>
    <row r="93" spans="1:4">
      <c r="B93" s="692" t="s">
        <v>308</v>
      </c>
      <c r="C93" s="696"/>
      <c r="D93" s="28"/>
    </row>
    <row r="94" spans="1:4">
      <c r="A94" s="126"/>
      <c r="B94" s="692"/>
      <c r="C94" s="696"/>
      <c r="D94" s="28"/>
    </row>
    <row r="95" spans="1:4">
      <c r="A95" s="126" t="s">
        <v>335</v>
      </c>
      <c r="B95" s="38" t="s">
        <v>336</v>
      </c>
      <c r="C95" s="696"/>
      <c r="D95" s="28"/>
    </row>
    <row r="96" spans="1:4">
      <c r="A96" s="126" t="s">
        <v>337</v>
      </c>
      <c r="B96" s="38" t="s">
        <v>338</v>
      </c>
      <c r="C96" s="696"/>
      <c r="D96" s="28"/>
    </row>
    <row r="97" spans="1:4">
      <c r="A97" s="126"/>
      <c r="B97" s="696" t="s">
        <v>418</v>
      </c>
      <c r="C97" s="696"/>
      <c r="D97" s="28"/>
    </row>
    <row r="98" spans="1:4">
      <c r="A98" s="126"/>
      <c r="B98" s="692" t="s">
        <v>419</v>
      </c>
      <c r="C98" s="696"/>
      <c r="D98" s="28"/>
    </row>
    <row r="99" spans="1:4">
      <c r="A99" s="126"/>
      <c r="B99" s="692" t="s">
        <v>308</v>
      </c>
      <c r="C99" s="696"/>
      <c r="D99" s="28"/>
    </row>
    <row r="100" spans="1:4">
      <c r="A100" s="126" t="s">
        <v>339</v>
      </c>
      <c r="B100" s="38" t="s">
        <v>340</v>
      </c>
      <c r="C100" s="696"/>
      <c r="D100" s="28"/>
    </row>
    <row r="101" spans="1:4">
      <c r="B101" s="696" t="s">
        <v>418</v>
      </c>
      <c r="C101" s="39" t="s">
        <v>442</v>
      </c>
      <c r="D101" s="28"/>
    </row>
    <row r="102" spans="1:4">
      <c r="B102" s="692" t="s">
        <v>419</v>
      </c>
      <c r="C102" s="39" t="s">
        <v>442</v>
      </c>
      <c r="D102" s="28"/>
    </row>
    <row r="103" spans="1:4">
      <c r="B103" s="692" t="s">
        <v>308</v>
      </c>
      <c r="C103" s="39" t="s">
        <v>442</v>
      </c>
      <c r="D103" s="28"/>
    </row>
    <row r="104" spans="1:4">
      <c r="A104" s="126" t="s">
        <v>341</v>
      </c>
      <c r="B104" s="38" t="s">
        <v>342</v>
      </c>
      <c r="C104" s="696"/>
      <c r="D104" s="28"/>
    </row>
    <row r="105" spans="1:4">
      <c r="A105" s="126"/>
      <c r="B105" s="696" t="s">
        <v>418</v>
      </c>
      <c r="C105" s="696"/>
      <c r="D105" s="28"/>
    </row>
    <row r="106" spans="1:4">
      <c r="A106" s="126"/>
      <c r="B106" s="692" t="s">
        <v>419</v>
      </c>
      <c r="C106" s="696"/>
      <c r="D106" s="28"/>
    </row>
    <row r="107" spans="1:4">
      <c r="A107" s="126"/>
      <c r="B107" s="692" t="s">
        <v>308</v>
      </c>
      <c r="C107" s="696"/>
      <c r="D107" s="28"/>
    </row>
    <row r="108" spans="1:4">
      <c r="A108" s="126"/>
      <c r="B108" s="692"/>
      <c r="C108" s="696"/>
      <c r="D108" s="28"/>
    </row>
    <row r="109" spans="1:4">
      <c r="A109" s="126">
        <v>5.4</v>
      </c>
      <c r="B109" s="117" t="s">
        <v>343</v>
      </c>
      <c r="C109" s="116"/>
      <c r="D109" s="28"/>
    </row>
    <row r="110" spans="1:4">
      <c r="A110" s="126" t="s">
        <v>344</v>
      </c>
      <c r="B110" s="38" t="s">
        <v>178</v>
      </c>
      <c r="C110" s="696"/>
      <c r="D110" s="28"/>
    </row>
    <row r="111" spans="1:4">
      <c r="A111" s="126"/>
      <c r="B111" s="696" t="s">
        <v>418</v>
      </c>
      <c r="C111" s="696"/>
      <c r="D111" s="28"/>
    </row>
    <row r="112" spans="1:4">
      <c r="A112" s="126"/>
      <c r="B112" s="692" t="s">
        <v>419</v>
      </c>
      <c r="C112" s="696"/>
      <c r="D112" s="28"/>
    </row>
    <row r="113" spans="1:4">
      <c r="A113" s="126"/>
      <c r="B113" s="692" t="s">
        <v>308</v>
      </c>
      <c r="C113" s="696"/>
      <c r="D113" s="28"/>
    </row>
    <row r="114" spans="1:4">
      <c r="A114" s="126" t="s">
        <v>345</v>
      </c>
      <c r="B114" s="38" t="s">
        <v>346</v>
      </c>
      <c r="C114" s="696"/>
      <c r="D114" s="28"/>
    </row>
    <row r="115" spans="1:4">
      <c r="A115" s="126"/>
      <c r="B115" s="696" t="s">
        <v>418</v>
      </c>
      <c r="C115" s="696"/>
      <c r="D115" s="28"/>
    </row>
    <row r="116" spans="1:4">
      <c r="A116" s="126"/>
      <c r="B116" s="692" t="s">
        <v>419</v>
      </c>
      <c r="C116" s="696"/>
      <c r="D116" s="28"/>
    </row>
    <row r="117" spans="1:4">
      <c r="A117" s="126"/>
      <c r="B117" s="692" t="s">
        <v>308</v>
      </c>
      <c r="C117" s="696"/>
      <c r="D117" s="28"/>
    </row>
    <row r="118" spans="1:4">
      <c r="A118" s="126"/>
      <c r="B118" s="692"/>
      <c r="C118" s="696"/>
      <c r="D118" s="28"/>
    </row>
    <row r="119" spans="1:4">
      <c r="A119" s="126" t="s">
        <v>347</v>
      </c>
      <c r="B119" s="38" t="s">
        <v>348</v>
      </c>
      <c r="C119" s="696"/>
      <c r="D119" s="28"/>
    </row>
    <row r="120" spans="1:4">
      <c r="A120" s="126"/>
      <c r="B120" s="696" t="s">
        <v>418</v>
      </c>
      <c r="C120" s="696"/>
      <c r="D120" s="28"/>
    </row>
    <row r="121" spans="1:4">
      <c r="A121" s="126"/>
      <c r="B121" s="692" t="s">
        <v>419</v>
      </c>
      <c r="C121" s="696"/>
      <c r="D121" s="28"/>
    </row>
    <row r="122" spans="1:4">
      <c r="A122" s="126"/>
      <c r="B122" s="692" t="s">
        <v>308</v>
      </c>
      <c r="C122" s="696"/>
      <c r="D122" s="28"/>
    </row>
    <row r="123" spans="1:4">
      <c r="A123" s="126"/>
      <c r="B123" s="692"/>
      <c r="C123" s="697"/>
      <c r="D123" s="28"/>
    </row>
    <row r="124" spans="1:4">
      <c r="A124" s="126" t="s">
        <v>349</v>
      </c>
      <c r="B124" s="38" t="s">
        <v>443</v>
      </c>
      <c r="C124" s="696"/>
      <c r="D124" s="28"/>
    </row>
    <row r="125" spans="1:4">
      <c r="A125" s="126"/>
      <c r="B125" s="696" t="s">
        <v>418</v>
      </c>
      <c r="C125" s="696"/>
      <c r="D125" s="28"/>
    </row>
    <row r="126" spans="1:4">
      <c r="A126" s="126"/>
      <c r="B126" s="692" t="s">
        <v>419</v>
      </c>
      <c r="C126" s="696"/>
      <c r="D126" s="28"/>
    </row>
    <row r="127" spans="1:4">
      <c r="A127" s="126"/>
      <c r="B127" s="692" t="s">
        <v>308</v>
      </c>
      <c r="C127" s="696"/>
      <c r="D127" s="28"/>
    </row>
    <row r="128" spans="1:4">
      <c r="A128" s="126"/>
      <c r="B128" s="692"/>
      <c r="C128" s="696"/>
      <c r="D128" s="28"/>
    </row>
    <row r="129" spans="1:4">
      <c r="A129" s="126" t="s">
        <v>351</v>
      </c>
      <c r="B129" s="38" t="s">
        <v>352</v>
      </c>
      <c r="C129" s="696"/>
      <c r="D129" s="28"/>
    </row>
    <row r="130" spans="1:4">
      <c r="A130" s="126"/>
      <c r="B130" s="696" t="s">
        <v>418</v>
      </c>
      <c r="C130" s="173" t="s">
        <v>353</v>
      </c>
      <c r="D130" s="28"/>
    </row>
    <row r="131" spans="1:4">
      <c r="A131" s="126"/>
      <c r="B131" s="692" t="s">
        <v>419</v>
      </c>
      <c r="C131" s="696"/>
      <c r="D131" s="28"/>
    </row>
    <row r="132" spans="1:4">
      <c r="A132" s="126"/>
      <c r="B132" s="692" t="s">
        <v>308</v>
      </c>
      <c r="C132" s="696"/>
      <c r="D132" s="28"/>
    </row>
    <row r="133" spans="1:4">
      <c r="A133" s="126"/>
      <c r="B133" s="692"/>
      <c r="C133" s="696"/>
      <c r="D133" s="28"/>
    </row>
    <row r="134" spans="1:4">
      <c r="A134" s="126" t="s">
        <v>354</v>
      </c>
      <c r="B134" s="38" t="s">
        <v>355</v>
      </c>
      <c r="C134" s="696"/>
      <c r="D134" s="28"/>
    </row>
    <row r="135" spans="1:4">
      <c r="A135" s="126"/>
      <c r="B135" s="696" t="s">
        <v>418</v>
      </c>
      <c r="C135" s="173" t="s">
        <v>353</v>
      </c>
      <c r="D135" s="28"/>
    </row>
    <row r="136" spans="1:4">
      <c r="A136" s="126"/>
      <c r="B136" s="692" t="s">
        <v>419</v>
      </c>
      <c r="C136" s="696"/>
      <c r="D136" s="28"/>
    </row>
    <row r="137" spans="1:4">
      <c r="A137" s="126"/>
      <c r="B137" s="692" t="s">
        <v>308</v>
      </c>
      <c r="C137" s="696"/>
      <c r="D137" s="28"/>
    </row>
    <row r="138" spans="1:4">
      <c r="A138" s="126"/>
      <c r="B138" s="692"/>
      <c r="C138" s="696"/>
      <c r="D138" s="28"/>
    </row>
    <row r="139" spans="1:4">
      <c r="A139" s="126">
        <v>5.5</v>
      </c>
      <c r="B139" s="117" t="s">
        <v>356</v>
      </c>
      <c r="C139" s="116"/>
      <c r="D139" s="28"/>
    </row>
    <row r="140" spans="1:4" s="465" customFormat="1">
      <c r="A140" s="170" t="s">
        <v>357</v>
      </c>
      <c r="B140" s="466" t="s">
        <v>358</v>
      </c>
      <c r="C140" s="690"/>
      <c r="D140" s="21"/>
    </row>
    <row r="141" spans="1:4" s="422" customFormat="1">
      <c r="A141" s="126"/>
      <c r="B141" s="696" t="s">
        <v>418</v>
      </c>
      <c r="C141" s="173" t="s">
        <v>359</v>
      </c>
      <c r="D141" s="28"/>
    </row>
    <row r="142" spans="1:4" s="422" customFormat="1">
      <c r="A142" s="126"/>
      <c r="B142" s="692" t="s">
        <v>419</v>
      </c>
      <c r="C142" s="696"/>
      <c r="D142" s="28"/>
    </row>
    <row r="143" spans="1:4" s="422" customFormat="1">
      <c r="A143" s="126"/>
      <c r="B143" s="692" t="s">
        <v>308</v>
      </c>
      <c r="C143" s="696"/>
      <c r="D143" s="28"/>
    </row>
    <row r="144" spans="1:4" s="465" customFormat="1">
      <c r="A144" s="170"/>
      <c r="B144" s="690"/>
      <c r="C144" s="690"/>
      <c r="D144" s="21"/>
    </row>
    <row r="145" spans="1:4" s="465" customFormat="1" ht="34.5" customHeight="1">
      <c r="A145" s="170" t="s">
        <v>360</v>
      </c>
      <c r="B145" s="984" t="s">
        <v>361</v>
      </c>
      <c r="C145" s="985"/>
      <c r="D145" s="21"/>
    </row>
    <row r="146" spans="1:4" s="422" customFormat="1">
      <c r="A146" s="126"/>
      <c r="B146" s="696" t="s">
        <v>418</v>
      </c>
      <c r="C146" s="173" t="s">
        <v>359</v>
      </c>
      <c r="D146" s="28"/>
    </row>
    <row r="147" spans="1:4" s="422" customFormat="1">
      <c r="A147" s="126"/>
      <c r="B147" s="692" t="s">
        <v>419</v>
      </c>
      <c r="C147" s="696"/>
      <c r="D147" s="28"/>
    </row>
    <row r="148" spans="1:4" s="422" customFormat="1">
      <c r="A148" s="126"/>
      <c r="B148" s="692" t="s">
        <v>308</v>
      </c>
      <c r="C148" s="696"/>
      <c r="D148" s="28"/>
    </row>
    <row r="149" spans="1:4">
      <c r="A149" s="170" t="s">
        <v>362</v>
      </c>
      <c r="B149" s="38" t="s">
        <v>363</v>
      </c>
      <c r="C149" s="696"/>
      <c r="D149" s="28"/>
    </row>
    <row r="150" spans="1:4" s="68" customFormat="1" ht="39.75" customHeight="1">
      <c r="A150" s="170"/>
      <c r="B150" s="38" t="s">
        <v>444</v>
      </c>
      <c r="C150" s="987" t="s">
        <v>445</v>
      </c>
      <c r="D150" s="988"/>
    </row>
    <row r="151" spans="1:4">
      <c r="A151" s="170"/>
      <c r="B151" s="696" t="s">
        <v>418</v>
      </c>
      <c r="C151" s="987" t="s">
        <v>446</v>
      </c>
      <c r="D151" s="988"/>
    </row>
    <row r="152" spans="1:4">
      <c r="A152" s="170"/>
      <c r="B152" s="692" t="s">
        <v>419</v>
      </c>
      <c r="C152" s="697"/>
      <c r="D152" s="28"/>
    </row>
    <row r="153" spans="1:4">
      <c r="A153" s="169"/>
      <c r="B153" s="692" t="s">
        <v>308</v>
      </c>
      <c r="C153" s="13"/>
      <c r="D153" s="28"/>
    </row>
    <row r="154" spans="1:4">
      <c r="A154" s="170"/>
      <c r="B154" s="696"/>
      <c r="C154" s="697"/>
      <c r="D154" s="28"/>
    </row>
    <row r="155" spans="1:4" ht="29.25" customHeight="1">
      <c r="A155" s="170" t="s">
        <v>364</v>
      </c>
      <c r="B155" s="992" t="s">
        <v>447</v>
      </c>
      <c r="C155" s="994"/>
      <c r="D155" s="28"/>
    </row>
    <row r="156" spans="1:4" s="68" customFormat="1" ht="29.25" customHeight="1">
      <c r="A156" s="170"/>
      <c r="B156" s="531" t="s">
        <v>448</v>
      </c>
      <c r="C156" s="532" t="s">
        <v>366</v>
      </c>
      <c r="D156" s="28"/>
    </row>
    <row r="157" spans="1:4">
      <c r="A157" s="126"/>
      <c r="B157" s="533" t="s">
        <v>418</v>
      </c>
      <c r="C157" s="533"/>
      <c r="D157" s="28"/>
    </row>
    <row r="158" spans="1:4">
      <c r="A158" s="126"/>
      <c r="B158" s="518" t="s">
        <v>419</v>
      </c>
      <c r="C158" s="533"/>
      <c r="D158" s="28"/>
    </row>
    <row r="159" spans="1:4">
      <c r="A159" s="126"/>
      <c r="B159" s="518" t="s">
        <v>308</v>
      </c>
      <c r="C159" s="533"/>
      <c r="D159" s="28"/>
    </row>
    <row r="160" spans="1:4">
      <c r="A160" s="126"/>
      <c r="B160" s="696"/>
      <c r="C160" s="422"/>
      <c r="D160" s="696"/>
    </row>
    <row r="161" spans="1:4">
      <c r="A161" s="126">
        <v>5.6</v>
      </c>
      <c r="B161" s="122" t="s">
        <v>367</v>
      </c>
      <c r="C161" s="116"/>
      <c r="D161" s="28"/>
    </row>
    <row r="162" spans="1:4" s="68" customFormat="1">
      <c r="A162" s="126"/>
      <c r="B162" s="697" t="s">
        <v>448</v>
      </c>
      <c r="C162" s="39" t="s">
        <v>449</v>
      </c>
      <c r="D162" s="28"/>
    </row>
    <row r="163" spans="1:4">
      <c r="A163" s="126"/>
      <c r="B163" s="696" t="s">
        <v>418</v>
      </c>
      <c r="C163" s="696"/>
      <c r="D163" s="28"/>
    </row>
    <row r="164" spans="1:4">
      <c r="A164" s="126"/>
      <c r="B164" s="692" t="s">
        <v>419</v>
      </c>
      <c r="C164" s="696"/>
      <c r="D164" s="28"/>
    </row>
    <row r="165" spans="1:4">
      <c r="A165" s="126"/>
      <c r="B165" s="692" t="s">
        <v>308</v>
      </c>
      <c r="C165" s="696"/>
      <c r="D165" s="28"/>
    </row>
    <row r="166" spans="1:4">
      <c r="A166" s="126"/>
      <c r="B166" s="692"/>
      <c r="C166" s="696"/>
      <c r="D166" s="28"/>
    </row>
    <row r="167" spans="1:4">
      <c r="A167" s="126">
        <v>5.7</v>
      </c>
      <c r="B167" s="117" t="s">
        <v>368</v>
      </c>
      <c r="C167" s="116"/>
      <c r="D167" s="28"/>
    </row>
    <row r="168" spans="1:4" s="68" customFormat="1">
      <c r="A168" s="126"/>
      <c r="B168" s="697" t="s">
        <v>448</v>
      </c>
      <c r="C168" s="39" t="s">
        <v>449</v>
      </c>
      <c r="D168" s="28"/>
    </row>
    <row r="169" spans="1:4">
      <c r="A169" s="126"/>
      <c r="B169" s="696" t="s">
        <v>418</v>
      </c>
      <c r="C169" s="696"/>
      <c r="D169" s="28"/>
    </row>
    <row r="170" spans="1:4">
      <c r="A170" s="126"/>
      <c r="B170" s="692" t="s">
        <v>419</v>
      </c>
      <c r="C170" s="696"/>
      <c r="D170" s="28"/>
    </row>
    <row r="171" spans="1:4">
      <c r="A171" s="126"/>
      <c r="B171" s="692" t="s">
        <v>308</v>
      </c>
      <c r="C171" s="696"/>
      <c r="D171" s="28"/>
    </row>
    <row r="172" spans="1:4">
      <c r="A172" s="126"/>
      <c r="B172" s="692"/>
      <c r="C172" s="696"/>
      <c r="D172" s="28"/>
    </row>
    <row r="173" spans="1:4">
      <c r="A173" s="126">
        <v>5.8</v>
      </c>
      <c r="B173" s="117" t="s">
        <v>369</v>
      </c>
      <c r="C173" s="116"/>
      <c r="D173" s="28"/>
    </row>
    <row r="174" spans="1:4">
      <c r="A174" s="126" t="s">
        <v>370</v>
      </c>
      <c r="B174" s="38" t="s">
        <v>371</v>
      </c>
      <c r="C174" s="696"/>
      <c r="D174" s="28"/>
    </row>
    <row r="175" spans="1:4">
      <c r="A175" s="126"/>
      <c r="B175" s="696" t="s">
        <v>418</v>
      </c>
      <c r="C175" s="696"/>
      <c r="D175" s="28"/>
    </row>
    <row r="176" spans="1:4">
      <c r="A176" s="126"/>
      <c r="B176" s="692" t="s">
        <v>419</v>
      </c>
      <c r="C176" s="696"/>
      <c r="D176" s="28"/>
    </row>
    <row r="177" spans="1:4">
      <c r="A177" s="126"/>
      <c r="B177" s="692" t="s">
        <v>308</v>
      </c>
      <c r="C177" s="696"/>
      <c r="D177" s="28"/>
    </row>
    <row r="178" spans="1:4">
      <c r="A178" s="126"/>
      <c r="B178" s="540"/>
      <c r="C178" s="696"/>
      <c r="D178" s="28"/>
    </row>
    <row r="179" spans="1:4">
      <c r="A179" s="126" t="s">
        <v>372</v>
      </c>
      <c r="B179" s="38" t="s">
        <v>373</v>
      </c>
      <c r="C179" s="696"/>
      <c r="D179" s="28"/>
    </row>
    <row r="180" spans="1:4">
      <c r="A180" s="126"/>
      <c r="B180" s="696" t="s">
        <v>418</v>
      </c>
      <c r="C180" s="696"/>
      <c r="D180" s="28"/>
    </row>
    <row r="181" spans="1:4">
      <c r="A181" s="126"/>
      <c r="B181" s="692" t="s">
        <v>419</v>
      </c>
      <c r="C181" s="696"/>
      <c r="D181" s="28"/>
    </row>
    <row r="182" spans="1:4">
      <c r="A182" s="126"/>
      <c r="B182" s="692" t="s">
        <v>308</v>
      </c>
      <c r="C182" s="696"/>
      <c r="D182" s="28"/>
    </row>
    <row r="183" spans="1:4">
      <c r="A183" s="126"/>
      <c r="B183" s="692"/>
      <c r="C183" s="696"/>
      <c r="D183" s="28"/>
    </row>
    <row r="184" spans="1:4">
      <c r="A184" s="182">
        <v>5.9</v>
      </c>
      <c r="B184" s="117" t="s">
        <v>374</v>
      </c>
      <c r="C184" s="116"/>
      <c r="D184" s="28"/>
    </row>
    <row r="185" spans="1:4">
      <c r="A185" s="126" t="s">
        <v>375</v>
      </c>
      <c r="B185" s="38" t="s">
        <v>376</v>
      </c>
      <c r="C185" s="696"/>
      <c r="D185" s="28"/>
    </row>
    <row r="186" spans="1:4">
      <c r="A186" s="126"/>
      <c r="B186" s="696" t="s">
        <v>418</v>
      </c>
      <c r="C186" s="696"/>
      <c r="D186" s="28"/>
    </row>
    <row r="187" spans="1:4">
      <c r="A187" s="126"/>
      <c r="B187" s="692" t="s">
        <v>419</v>
      </c>
      <c r="C187" s="697"/>
      <c r="D187" s="28"/>
    </row>
    <row r="188" spans="1:4">
      <c r="A188" s="126"/>
      <c r="B188" s="692" t="s">
        <v>308</v>
      </c>
      <c r="C188" s="696"/>
      <c r="D188" s="28"/>
    </row>
    <row r="189" spans="1:4">
      <c r="A189" s="126"/>
      <c r="B189" s="692"/>
      <c r="C189" s="696"/>
      <c r="D189" s="28"/>
    </row>
    <row r="190" spans="1:4">
      <c r="A190" s="126" t="s">
        <v>377</v>
      </c>
      <c r="B190" s="38" t="s">
        <v>378</v>
      </c>
      <c r="C190" s="696"/>
      <c r="D190" s="28"/>
    </row>
    <row r="191" spans="1:4">
      <c r="A191" s="126"/>
      <c r="B191" s="696" t="s">
        <v>418</v>
      </c>
      <c r="C191" s="696"/>
      <c r="D191" s="28"/>
    </row>
    <row r="192" spans="1:4">
      <c r="A192" s="126"/>
      <c r="B192" s="692" t="s">
        <v>419</v>
      </c>
      <c r="C192" s="696"/>
      <c r="D192" s="28"/>
    </row>
    <row r="193" spans="1:4">
      <c r="A193" s="126"/>
      <c r="B193" s="692" t="s">
        <v>308</v>
      </c>
      <c r="C193" s="696"/>
      <c r="D193" s="28"/>
    </row>
    <row r="194" spans="1:4">
      <c r="A194" s="126"/>
      <c r="B194" s="540"/>
      <c r="C194" s="696"/>
      <c r="D194" s="28"/>
    </row>
    <row r="195" spans="1:4">
      <c r="A195" s="126" t="s">
        <v>379</v>
      </c>
      <c r="B195" s="38" t="s">
        <v>380</v>
      </c>
      <c r="C195" s="696"/>
      <c r="D195" s="28"/>
    </row>
    <row r="196" spans="1:4">
      <c r="A196" s="126"/>
      <c r="B196" s="696" t="s">
        <v>418</v>
      </c>
      <c r="C196" s="696"/>
      <c r="D196" s="28"/>
    </row>
    <row r="197" spans="1:4">
      <c r="A197" s="126"/>
      <c r="B197" s="692" t="s">
        <v>419</v>
      </c>
      <c r="C197" s="696"/>
      <c r="D197" s="28"/>
    </row>
    <row r="198" spans="1:4">
      <c r="A198" s="126"/>
      <c r="B198" s="692" t="s">
        <v>308</v>
      </c>
      <c r="C198" s="696"/>
      <c r="D198" s="28"/>
    </row>
    <row r="199" spans="1:4">
      <c r="A199" s="126"/>
      <c r="B199" s="692"/>
      <c r="C199" s="696"/>
      <c r="D199" s="28"/>
    </row>
    <row r="200" spans="1:4">
      <c r="A200" s="126" t="s">
        <v>381</v>
      </c>
      <c r="B200" s="38" t="s">
        <v>382</v>
      </c>
      <c r="C200" s="696"/>
      <c r="D200" s="28"/>
    </row>
    <row r="201" spans="1:4">
      <c r="A201" s="126"/>
      <c r="B201" s="696" t="s">
        <v>418</v>
      </c>
      <c r="C201" s="696"/>
      <c r="D201" s="28"/>
    </row>
    <row r="202" spans="1:4">
      <c r="A202" s="126"/>
      <c r="B202" s="692" t="s">
        <v>419</v>
      </c>
      <c r="C202" s="696"/>
      <c r="D202" s="28"/>
    </row>
    <row r="203" spans="1:4">
      <c r="A203" s="126"/>
      <c r="B203" s="692" t="s">
        <v>308</v>
      </c>
      <c r="C203" s="696"/>
      <c r="D203" s="28"/>
    </row>
    <row r="204" spans="1:4">
      <c r="A204" s="126"/>
      <c r="B204" s="540"/>
      <c r="C204" s="696"/>
      <c r="D204" s="28"/>
    </row>
    <row r="205" spans="1:4">
      <c r="A205" s="126" t="s">
        <v>383</v>
      </c>
      <c r="B205" s="38" t="s">
        <v>384</v>
      </c>
      <c r="C205" s="696"/>
      <c r="D205" s="28"/>
    </row>
    <row r="206" spans="1:4">
      <c r="A206" s="126"/>
      <c r="B206" s="696" t="s">
        <v>418</v>
      </c>
      <c r="C206" s="39" t="s">
        <v>385</v>
      </c>
      <c r="D206" s="28"/>
    </row>
    <row r="207" spans="1:4">
      <c r="A207" s="126"/>
      <c r="B207" s="692" t="s">
        <v>419</v>
      </c>
      <c r="C207" s="39"/>
      <c r="D207" s="28"/>
    </row>
    <row r="208" spans="1:4">
      <c r="A208" s="126"/>
      <c r="B208" s="692" t="s">
        <v>308</v>
      </c>
      <c r="C208" s="39"/>
      <c r="D208" s="28"/>
    </row>
    <row r="209" spans="1:4">
      <c r="A209" s="126"/>
      <c r="B209" s="38"/>
      <c r="C209" s="696"/>
      <c r="D209" s="28"/>
    </row>
    <row r="210" spans="1:4">
      <c r="A210" s="127">
        <v>5.0999999999999996</v>
      </c>
      <c r="B210" s="117" t="s">
        <v>386</v>
      </c>
      <c r="C210" s="116"/>
      <c r="D210" s="28"/>
    </row>
    <row r="211" spans="1:4">
      <c r="A211" s="126"/>
      <c r="B211" s="696" t="s">
        <v>418</v>
      </c>
      <c r="C211" s="696"/>
      <c r="D211" s="28"/>
    </row>
    <row r="212" spans="1:4">
      <c r="A212" s="126"/>
      <c r="B212" s="692" t="s">
        <v>419</v>
      </c>
      <c r="C212" s="696"/>
      <c r="D212" s="28"/>
    </row>
    <row r="213" spans="1:4">
      <c r="B213" s="692" t="s">
        <v>308</v>
      </c>
      <c r="C213" s="696"/>
      <c r="D213" s="28"/>
    </row>
    <row r="215" spans="1:4" s="323" customFormat="1" ht="19.5" customHeight="1">
      <c r="A215" s="127">
        <v>5.1100000000000003</v>
      </c>
      <c r="B215" s="978" t="s">
        <v>387</v>
      </c>
      <c r="C215" s="979"/>
      <c r="D215" s="28"/>
    </row>
    <row r="216" spans="1:4" s="323" customFormat="1" ht="36.75" customHeight="1">
      <c r="A216" s="127"/>
      <c r="B216" s="980" t="s">
        <v>388</v>
      </c>
      <c r="C216" s="981"/>
      <c r="D216" s="28"/>
    </row>
    <row r="217" spans="1:4" s="323" customFormat="1" ht="35.25" customHeight="1">
      <c r="A217" s="127"/>
      <c r="B217" s="982" t="s">
        <v>389</v>
      </c>
      <c r="C217" s="983"/>
      <c r="D217" s="28"/>
    </row>
    <row r="218" spans="1:4" s="323" customFormat="1">
      <c r="A218" s="126" t="s">
        <v>390</v>
      </c>
      <c r="B218" s="984" t="s">
        <v>450</v>
      </c>
      <c r="C218" s="986"/>
      <c r="D218" s="28"/>
    </row>
    <row r="219" spans="1:4" s="323" customFormat="1" ht="42">
      <c r="A219" s="126"/>
      <c r="B219" s="696" t="s">
        <v>418</v>
      </c>
      <c r="C219" s="324" t="s">
        <v>392</v>
      </c>
      <c r="D219" s="28"/>
    </row>
    <row r="220" spans="1:4" s="323" customFormat="1">
      <c r="A220" s="126"/>
      <c r="B220" s="692" t="s">
        <v>419</v>
      </c>
      <c r="C220" s="697"/>
      <c r="D220" s="28"/>
    </row>
    <row r="221" spans="1:4" s="323" customFormat="1">
      <c r="A221" s="126"/>
      <c r="B221" s="692" t="s">
        <v>308</v>
      </c>
      <c r="C221" s="696"/>
      <c r="D221" s="28"/>
    </row>
    <row r="222" spans="1:4" s="323" customFormat="1">
      <c r="A222" s="126"/>
      <c r="B222" s="692"/>
      <c r="C222" s="696"/>
      <c r="D222" s="28"/>
    </row>
    <row r="223" spans="1:4" s="323" customFormat="1">
      <c r="A223" s="126"/>
      <c r="B223" s="540"/>
      <c r="C223" s="696"/>
      <c r="D223" s="28"/>
    </row>
    <row r="224" spans="1:4" s="323" customFormat="1">
      <c r="A224" s="126" t="s">
        <v>393</v>
      </c>
      <c r="B224" s="984" t="s">
        <v>451</v>
      </c>
      <c r="C224" s="986"/>
      <c r="D224" s="28"/>
    </row>
    <row r="225" spans="1:4" s="323" customFormat="1" ht="56">
      <c r="A225" s="126"/>
      <c r="B225" s="696" t="s">
        <v>418</v>
      </c>
      <c r="C225" s="324" t="s">
        <v>395</v>
      </c>
      <c r="D225" s="28"/>
    </row>
    <row r="226" spans="1:4" s="323" customFormat="1">
      <c r="A226" s="126"/>
      <c r="B226" s="692" t="s">
        <v>419</v>
      </c>
      <c r="C226" s="696"/>
      <c r="D226" s="28"/>
    </row>
    <row r="227" spans="1:4" s="323" customFormat="1">
      <c r="A227" s="126"/>
      <c r="B227" s="692" t="s">
        <v>308</v>
      </c>
      <c r="C227" s="696"/>
      <c r="D227" s="28"/>
    </row>
    <row r="228" spans="1:4" s="323" customFormat="1">
      <c r="A228" s="126"/>
      <c r="B228" s="692"/>
      <c r="C228" s="696"/>
      <c r="D228" s="28"/>
    </row>
    <row r="229" spans="1:4" s="323" customFormat="1" ht="31.5" customHeight="1">
      <c r="A229" s="126" t="s">
        <v>396</v>
      </c>
      <c r="B229" s="976" t="s">
        <v>397</v>
      </c>
      <c r="C229" s="977"/>
      <c r="D229" s="28"/>
    </row>
    <row r="230" spans="1:4" s="323" customFormat="1">
      <c r="A230" s="126"/>
      <c r="B230" s="696" t="s">
        <v>418</v>
      </c>
      <c r="C230" s="696"/>
      <c r="D230" s="28"/>
    </row>
    <row r="231" spans="1:4" s="323" customFormat="1">
      <c r="A231" s="126"/>
      <c r="B231" s="692" t="s">
        <v>419</v>
      </c>
      <c r="C231" s="696"/>
      <c r="D231" s="28"/>
    </row>
    <row r="232" spans="1:4" s="323" customFormat="1">
      <c r="A232" s="126"/>
      <c r="B232" s="692" t="s">
        <v>308</v>
      </c>
      <c r="C232" s="696"/>
      <c r="D232" s="28"/>
    </row>
    <row r="233" spans="1:4" s="323" customFormat="1">
      <c r="A233" s="126"/>
      <c r="B233" s="540"/>
      <c r="C233" s="696"/>
      <c r="D233" s="28"/>
    </row>
  </sheetData>
  <mergeCells count="18">
    <mergeCell ref="B229:C229"/>
    <mergeCell ref="B215:C215"/>
    <mergeCell ref="B216:C216"/>
    <mergeCell ref="B155:C155"/>
    <mergeCell ref="C150:D150"/>
    <mergeCell ref="C151:D151"/>
    <mergeCell ref="B217:C217"/>
    <mergeCell ref="B218:C218"/>
    <mergeCell ref="B224:C224"/>
    <mergeCell ref="B145:C145"/>
    <mergeCell ref="C67:D67"/>
    <mergeCell ref="C68:D68"/>
    <mergeCell ref="B21:C21"/>
    <mergeCell ref="B64:C64"/>
    <mergeCell ref="B65:C65"/>
    <mergeCell ref="B61:C61"/>
    <mergeCell ref="B62:C62"/>
    <mergeCell ref="B63:C63"/>
  </mergeCells>
  <phoneticPr fontId="7" type="noConversion"/>
  <pageMargins left="0.75" right="0.75" top="1" bottom="1" header="0.5" footer="0.5"/>
  <pageSetup paperSize="9" scale="91" orientation="portrait" r:id="rId1"/>
  <headerFooter alignWithMargins="0"/>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106"/>
  <sheetViews>
    <sheetView view="pageBreakPreview" zoomScaleNormal="100" zoomScaleSheetLayoutView="100" workbookViewId="0">
      <selection activeCell="B34" sqref="B34"/>
    </sheetView>
  </sheetViews>
  <sheetFormatPr defaultColWidth="9" defaultRowHeight="14"/>
  <cols>
    <col min="1" max="1" width="7.1796875" style="151" customWidth="1"/>
    <col min="2" max="2" width="80.453125" style="12" customWidth="1"/>
    <col min="3" max="3" width="2" style="12" customWidth="1"/>
    <col min="4" max="16384" width="9" style="1"/>
  </cols>
  <sheetData>
    <row r="1" spans="1:4" ht="28">
      <c r="A1" s="144">
        <v>6</v>
      </c>
      <c r="B1" s="153" t="s">
        <v>452</v>
      </c>
      <c r="C1" s="715"/>
      <c r="D1" s="422"/>
    </row>
    <row r="2" spans="1:4">
      <c r="A2" s="145">
        <v>6.1</v>
      </c>
      <c r="B2" s="154" t="s">
        <v>453</v>
      </c>
      <c r="C2" s="715"/>
      <c r="D2" s="422"/>
    </row>
    <row r="3" spans="1:4">
      <c r="A3" s="145"/>
      <c r="B3" s="128"/>
      <c r="C3" s="123"/>
      <c r="D3" s="422"/>
    </row>
    <row r="4" spans="1:4" s="421" customFormat="1">
      <c r="A4" s="145"/>
      <c r="B4" s="131"/>
      <c r="C4" s="123"/>
      <c r="D4" s="422"/>
    </row>
    <row r="5" spans="1:4" s="421" customFormat="1">
      <c r="A5" s="424"/>
      <c r="B5" s="132" t="s">
        <v>253</v>
      </c>
      <c r="C5" s="123"/>
      <c r="D5" s="12"/>
    </row>
    <row r="6" spans="1:4" s="421" customFormat="1">
      <c r="A6" s="424"/>
      <c r="B6" s="425" t="s">
        <v>454</v>
      </c>
      <c r="C6" s="123"/>
      <c r="D6" s="12"/>
    </row>
    <row r="7" spans="1:4" s="421" customFormat="1">
      <c r="A7" s="424"/>
      <c r="B7" s="425" t="s">
        <v>255</v>
      </c>
      <c r="C7" s="123"/>
      <c r="D7" s="12"/>
    </row>
    <row r="8" spans="1:4" s="421" customFormat="1">
      <c r="A8" s="424"/>
      <c r="B8" s="425" t="s">
        <v>256</v>
      </c>
      <c r="C8" s="123"/>
      <c r="D8" s="12"/>
    </row>
    <row r="9" spans="1:4" s="421" customFormat="1">
      <c r="A9" s="424"/>
      <c r="B9" s="425" t="s">
        <v>257</v>
      </c>
      <c r="C9" s="123"/>
      <c r="D9" s="12"/>
    </row>
    <row r="10" spans="1:4" s="421" customFormat="1">
      <c r="A10" s="424"/>
      <c r="B10" s="425" t="s">
        <v>257</v>
      </c>
      <c r="C10" s="123"/>
      <c r="D10" s="12"/>
    </row>
    <row r="11" spans="1:4" s="421" customFormat="1">
      <c r="A11" s="424"/>
      <c r="B11" s="425" t="s">
        <v>258</v>
      </c>
      <c r="C11" s="123"/>
      <c r="D11" s="12"/>
    </row>
    <row r="12" spans="1:4" s="421" customFormat="1">
      <c r="A12" s="424"/>
      <c r="B12" s="425" t="s">
        <v>259</v>
      </c>
      <c r="C12" s="123"/>
      <c r="D12" s="12"/>
    </row>
    <row r="13" spans="1:4" s="421" customFormat="1">
      <c r="A13" s="424"/>
      <c r="B13" s="425" t="s">
        <v>455</v>
      </c>
      <c r="C13" s="123"/>
      <c r="D13" s="12"/>
    </row>
    <row r="14" spans="1:4">
      <c r="A14" s="145"/>
      <c r="B14" s="129"/>
      <c r="C14" s="123"/>
      <c r="D14" s="28"/>
    </row>
    <row r="15" spans="1:4">
      <c r="A15" s="145">
        <v>6.2</v>
      </c>
      <c r="B15" s="155" t="s">
        <v>456</v>
      </c>
      <c r="C15" s="715"/>
      <c r="D15" s="28"/>
    </row>
    <row r="16" spans="1:4" ht="33.75" customHeight="1">
      <c r="A16" s="145"/>
      <c r="B16" s="297" t="s">
        <v>457</v>
      </c>
      <c r="C16" s="123"/>
      <c r="D16" s="28"/>
    </row>
    <row r="17" spans="1:4">
      <c r="A17" s="145"/>
      <c r="B17" s="131"/>
      <c r="C17" s="123"/>
      <c r="D17" s="28"/>
    </row>
    <row r="18" spans="1:4" s="422" customFormat="1">
      <c r="A18" s="424"/>
      <c r="B18" s="132" t="s">
        <v>262</v>
      </c>
      <c r="C18" s="123"/>
      <c r="D18" s="12"/>
    </row>
    <row r="19" spans="1:4" s="422" customFormat="1" ht="42">
      <c r="A19" s="424"/>
      <c r="B19" s="425" t="s">
        <v>263</v>
      </c>
      <c r="C19" s="123"/>
      <c r="D19" s="12"/>
    </row>
    <row r="20" spans="1:4" s="422" customFormat="1" ht="28">
      <c r="A20" s="424"/>
      <c r="B20" s="425" t="s">
        <v>264</v>
      </c>
      <c r="C20" s="123"/>
      <c r="D20" s="12"/>
    </row>
    <row r="21" spans="1:4" s="422" customFormat="1">
      <c r="A21" s="424"/>
      <c r="B21" s="129"/>
      <c r="C21" s="123"/>
      <c r="D21" s="12"/>
    </row>
    <row r="22" spans="1:4">
      <c r="A22" s="145">
        <v>6.3</v>
      </c>
      <c r="B22" s="155" t="s">
        <v>458</v>
      </c>
      <c r="C22" s="715"/>
      <c r="D22" s="422"/>
    </row>
    <row r="23" spans="1:4">
      <c r="A23" s="145"/>
      <c r="B23" s="130" t="s">
        <v>266</v>
      </c>
      <c r="C23" s="715"/>
      <c r="D23" s="422"/>
    </row>
    <row r="24" spans="1:4">
      <c r="A24" s="145"/>
      <c r="B24" s="78" t="s">
        <v>267</v>
      </c>
      <c r="C24" s="123"/>
      <c r="D24" s="422"/>
    </row>
    <row r="25" spans="1:4">
      <c r="A25" s="145"/>
      <c r="B25" s="78" t="s">
        <v>268</v>
      </c>
      <c r="C25" s="123"/>
      <c r="D25" s="422"/>
    </row>
    <row r="26" spans="1:4">
      <c r="A26" s="145"/>
      <c r="B26" s="78" t="s">
        <v>269</v>
      </c>
      <c r="C26" s="123"/>
      <c r="D26" s="422"/>
    </row>
    <row r="27" spans="1:4" s="422" customFormat="1">
      <c r="A27" s="145"/>
      <c r="B27" s="78" t="s">
        <v>270</v>
      </c>
      <c r="C27" s="123"/>
    </row>
    <row r="28" spans="1:4">
      <c r="A28" s="145"/>
      <c r="B28" s="131" t="s">
        <v>459</v>
      </c>
      <c r="C28" s="123"/>
      <c r="D28" s="422"/>
    </row>
    <row r="29" spans="1:4">
      <c r="A29" s="145"/>
      <c r="B29" s="131"/>
      <c r="C29" s="123"/>
      <c r="D29" s="422"/>
    </row>
    <row r="30" spans="1:4">
      <c r="A30" s="145" t="s">
        <v>460</v>
      </c>
      <c r="B30" s="132" t="s">
        <v>273</v>
      </c>
      <c r="C30" s="715"/>
      <c r="D30" s="422"/>
    </row>
    <row r="31" spans="1:4">
      <c r="A31" s="145"/>
      <c r="B31" s="131"/>
      <c r="C31" s="123"/>
      <c r="D31" s="422"/>
    </row>
    <row r="32" spans="1:4">
      <c r="A32" s="145"/>
      <c r="B32" s="129"/>
      <c r="C32" s="123"/>
      <c r="D32" s="422"/>
    </row>
    <row r="33" spans="1:3">
      <c r="A33" s="145">
        <v>6.4</v>
      </c>
      <c r="B33" s="155" t="s">
        <v>461</v>
      </c>
      <c r="C33" s="715"/>
    </row>
    <row r="34" spans="1:3" ht="84">
      <c r="A34" s="145"/>
      <c r="B34" s="134" t="s">
        <v>282</v>
      </c>
      <c r="C34" s="141"/>
    </row>
    <row r="35" spans="1:3">
      <c r="A35" s="145"/>
      <c r="B35" s="135"/>
      <c r="C35" s="141"/>
    </row>
    <row r="36" spans="1:3">
      <c r="A36" s="145" t="s">
        <v>462</v>
      </c>
      <c r="B36" s="136" t="s">
        <v>463</v>
      </c>
      <c r="C36" s="142"/>
    </row>
    <row r="37" spans="1:3">
      <c r="A37" s="145"/>
      <c r="B37" s="135" t="s">
        <v>464</v>
      </c>
      <c r="C37" s="141"/>
    </row>
    <row r="38" spans="1:3" ht="98">
      <c r="A38" s="145" t="s">
        <v>288</v>
      </c>
      <c r="B38" s="135" t="s">
        <v>465</v>
      </c>
      <c r="C38" s="141"/>
    </row>
    <row r="39" spans="1:3">
      <c r="A39" s="145"/>
      <c r="B39" s="137" t="s">
        <v>466</v>
      </c>
      <c r="C39" s="143"/>
    </row>
    <row r="40" spans="1:3">
      <c r="A40" s="145"/>
      <c r="B40" s="129"/>
      <c r="C40" s="123"/>
    </row>
    <row r="41" spans="1:3">
      <c r="A41" s="145">
        <v>6.5</v>
      </c>
      <c r="B41" s="155" t="s">
        <v>467</v>
      </c>
      <c r="C41" s="715"/>
    </row>
    <row r="42" spans="1:3">
      <c r="A42" s="145"/>
      <c r="B42" s="138" t="s">
        <v>294</v>
      </c>
      <c r="C42" s="715"/>
    </row>
    <row r="43" spans="1:3">
      <c r="A43" s="145"/>
      <c r="B43" s="137" t="s">
        <v>295</v>
      </c>
      <c r="C43" s="715"/>
    </row>
    <row r="44" spans="1:3">
      <c r="A44" s="145"/>
      <c r="B44" s="137" t="s">
        <v>296</v>
      </c>
      <c r="C44" s="715"/>
    </row>
    <row r="45" spans="1:3">
      <c r="A45" s="145"/>
      <c r="B45" s="137" t="s">
        <v>468</v>
      </c>
      <c r="C45" s="715"/>
    </row>
    <row r="46" spans="1:3">
      <c r="A46" s="145"/>
      <c r="B46" s="137" t="s">
        <v>297</v>
      </c>
      <c r="C46" s="123"/>
    </row>
    <row r="47" spans="1:3">
      <c r="A47" s="145"/>
      <c r="B47" s="131"/>
      <c r="C47" s="123"/>
    </row>
    <row r="48" spans="1:3" s="17" customFormat="1">
      <c r="A48" s="145">
        <v>6.6</v>
      </c>
      <c r="B48" s="155" t="s">
        <v>469</v>
      </c>
      <c r="C48" s="715"/>
    </row>
    <row r="49" spans="1:4" s="17" customFormat="1" ht="28">
      <c r="A49" s="145"/>
      <c r="B49" s="131" t="s">
        <v>470</v>
      </c>
      <c r="C49" s="123"/>
    </row>
    <row r="50" spans="1:4" s="17" customFormat="1">
      <c r="A50" s="145"/>
      <c r="B50" s="129"/>
      <c r="C50" s="123"/>
    </row>
    <row r="51" spans="1:4">
      <c r="A51" s="145">
        <v>6.7</v>
      </c>
      <c r="B51" s="155" t="s">
        <v>283</v>
      </c>
      <c r="C51" s="715"/>
      <c r="D51" s="422"/>
    </row>
    <row r="52" spans="1:4" s="68" customFormat="1">
      <c r="A52" s="145"/>
      <c r="B52" s="153" t="s">
        <v>471</v>
      </c>
      <c r="C52" s="715"/>
      <c r="D52" s="422"/>
    </row>
    <row r="53" spans="1:4" s="415" customFormat="1" ht="28">
      <c r="A53" s="419"/>
      <c r="B53" s="324" t="s">
        <v>284</v>
      </c>
      <c r="C53" s="143"/>
      <c r="D53" s="30"/>
    </row>
    <row r="54" spans="1:4" s="415" customFormat="1" ht="28">
      <c r="A54" s="419"/>
      <c r="B54" s="173" t="s">
        <v>285</v>
      </c>
      <c r="C54" s="143"/>
      <c r="D54" s="30"/>
    </row>
    <row r="55" spans="1:4">
      <c r="A55" s="145"/>
      <c r="B55" s="137" t="s">
        <v>286</v>
      </c>
      <c r="C55" s="143"/>
      <c r="D55" s="422"/>
    </row>
    <row r="56" spans="1:4">
      <c r="A56" s="147"/>
      <c r="B56" s="137"/>
      <c r="C56" s="143"/>
      <c r="D56" s="422"/>
    </row>
    <row r="57" spans="1:4">
      <c r="A57" s="147" t="s">
        <v>472</v>
      </c>
      <c r="B57" s="136" t="s">
        <v>473</v>
      </c>
      <c r="C57" s="143"/>
      <c r="D57" s="422"/>
    </row>
    <row r="58" spans="1:4">
      <c r="A58" s="146" t="s">
        <v>474</v>
      </c>
      <c r="B58" s="136" t="s">
        <v>475</v>
      </c>
      <c r="C58" s="143"/>
      <c r="D58" s="422"/>
    </row>
    <row r="59" spans="1:4">
      <c r="A59" s="146"/>
      <c r="B59" s="137" t="s">
        <v>476</v>
      </c>
      <c r="C59" s="143"/>
      <c r="D59" s="422"/>
    </row>
    <row r="60" spans="1:4">
      <c r="A60" s="146" t="s">
        <v>477</v>
      </c>
      <c r="B60" s="136" t="s">
        <v>478</v>
      </c>
      <c r="C60" s="143"/>
      <c r="D60" s="422"/>
    </row>
    <row r="61" spans="1:4">
      <c r="A61" s="146"/>
      <c r="B61" s="137" t="s">
        <v>479</v>
      </c>
      <c r="C61" s="143"/>
      <c r="D61" s="422"/>
    </row>
    <row r="62" spans="1:4" ht="28">
      <c r="A62" s="146" t="s">
        <v>480</v>
      </c>
      <c r="B62" s="136" t="s">
        <v>481</v>
      </c>
      <c r="C62" s="143"/>
      <c r="D62" s="422"/>
    </row>
    <row r="63" spans="1:4">
      <c r="A63" s="146"/>
      <c r="B63" s="131" t="s">
        <v>482</v>
      </c>
      <c r="C63" s="143"/>
      <c r="D63" s="422"/>
    </row>
    <row r="64" spans="1:4">
      <c r="A64" s="146" t="s">
        <v>483</v>
      </c>
      <c r="B64" s="136" t="s">
        <v>484</v>
      </c>
      <c r="C64" s="143"/>
      <c r="D64" s="422"/>
    </row>
    <row r="65" spans="1:3">
      <c r="A65" s="146"/>
      <c r="B65" s="137" t="s">
        <v>485</v>
      </c>
      <c r="C65" s="143"/>
    </row>
    <row r="66" spans="1:3">
      <c r="A66" s="146" t="s">
        <v>486</v>
      </c>
      <c r="B66" s="136" t="s">
        <v>487</v>
      </c>
      <c r="C66" s="143"/>
    </row>
    <row r="67" spans="1:3">
      <c r="A67" s="146"/>
      <c r="B67" s="137"/>
      <c r="C67" s="143"/>
    </row>
    <row r="68" spans="1:3">
      <c r="A68" s="148" t="s">
        <v>488</v>
      </c>
      <c r="B68" s="136" t="s">
        <v>489</v>
      </c>
      <c r="C68" s="143"/>
    </row>
    <row r="69" spans="1:3">
      <c r="A69" s="146"/>
      <c r="B69" s="139"/>
      <c r="C69" s="143"/>
    </row>
    <row r="70" spans="1:3">
      <c r="A70" s="146" t="s">
        <v>490</v>
      </c>
      <c r="B70" s="136" t="s">
        <v>491</v>
      </c>
      <c r="C70" s="143"/>
    </row>
    <row r="71" spans="1:3">
      <c r="A71" s="146"/>
      <c r="B71" s="139"/>
      <c r="C71" s="143"/>
    </row>
    <row r="72" spans="1:3">
      <c r="A72" s="146" t="s">
        <v>492</v>
      </c>
      <c r="B72" s="136" t="s">
        <v>493</v>
      </c>
      <c r="C72" s="143"/>
    </row>
    <row r="73" spans="1:3">
      <c r="A73" s="146"/>
      <c r="B73" s="137" t="s">
        <v>494</v>
      </c>
      <c r="C73" s="143"/>
    </row>
    <row r="74" spans="1:3" ht="28">
      <c r="A74" s="146" t="s">
        <v>495</v>
      </c>
      <c r="B74" s="136" t="s">
        <v>496</v>
      </c>
      <c r="C74" s="143"/>
    </row>
    <row r="75" spans="1:3">
      <c r="A75" s="147"/>
      <c r="B75" s="137"/>
      <c r="C75" s="143"/>
    </row>
    <row r="76" spans="1:3">
      <c r="A76" s="147"/>
      <c r="B76" s="140"/>
      <c r="C76" s="143"/>
    </row>
    <row r="77" spans="1:3">
      <c r="A77" s="145">
        <v>6.8</v>
      </c>
      <c r="B77" s="155" t="s">
        <v>497</v>
      </c>
      <c r="C77" s="715"/>
    </row>
    <row r="78" spans="1:3">
      <c r="A78" s="145"/>
      <c r="B78" s="130"/>
      <c r="C78" s="715"/>
    </row>
    <row r="79" spans="1:3">
      <c r="A79" s="145"/>
      <c r="B79" s="132"/>
      <c r="C79" s="715"/>
    </row>
    <row r="80" spans="1:3" ht="42">
      <c r="A80" s="145"/>
      <c r="B80" s="327" t="s">
        <v>498</v>
      </c>
      <c r="C80" s="715"/>
    </row>
    <row r="81" spans="1:4">
      <c r="A81" s="145">
        <v>6.9</v>
      </c>
      <c r="B81" s="155" t="s">
        <v>384</v>
      </c>
      <c r="C81" s="715"/>
      <c r="D81" s="422"/>
    </row>
    <row r="82" spans="1:4">
      <c r="A82" s="462"/>
      <c r="B82" s="138" t="s">
        <v>385</v>
      </c>
      <c r="C82" s="143"/>
      <c r="D82" s="422"/>
    </row>
    <row r="83" spans="1:4">
      <c r="A83" s="145"/>
      <c r="B83" s="132"/>
      <c r="C83" s="715"/>
      <c r="D83" s="422"/>
    </row>
    <row r="84" spans="1:4">
      <c r="A84" s="145"/>
      <c r="B84" s="129"/>
      <c r="C84" s="123"/>
      <c r="D84" s="422"/>
    </row>
    <row r="85" spans="1:4">
      <c r="A85" s="147">
        <v>6.1</v>
      </c>
      <c r="B85" s="155" t="s">
        <v>499</v>
      </c>
      <c r="C85" s="715"/>
      <c r="D85" s="422"/>
    </row>
    <row r="86" spans="1:4">
      <c r="A86" s="145"/>
      <c r="B86" s="138" t="s">
        <v>500</v>
      </c>
      <c r="C86" s="143"/>
      <c r="D86" s="422"/>
    </row>
    <row r="87" spans="1:4" s="32" customFormat="1" ht="42">
      <c r="A87" s="463" t="s">
        <v>288</v>
      </c>
      <c r="B87" s="77" t="s">
        <v>501</v>
      </c>
      <c r="C87" s="143"/>
      <c r="D87" s="30"/>
    </row>
    <row r="88" spans="1:4" s="32" customFormat="1" ht="42">
      <c r="A88" s="463" t="s">
        <v>288</v>
      </c>
      <c r="B88" s="77" t="s">
        <v>502</v>
      </c>
      <c r="C88" s="143"/>
      <c r="D88" s="30"/>
    </row>
    <row r="89" spans="1:4" s="422" customFormat="1">
      <c r="A89" s="145"/>
      <c r="B89" s="137"/>
      <c r="C89" s="143"/>
    </row>
    <row r="90" spans="1:4">
      <c r="A90" s="145"/>
      <c r="B90" s="129"/>
      <c r="C90" s="123"/>
      <c r="D90" s="422"/>
    </row>
    <row r="91" spans="1:4">
      <c r="A91" s="147">
        <v>6.11</v>
      </c>
      <c r="B91" s="155" t="s">
        <v>503</v>
      </c>
      <c r="C91" s="715"/>
      <c r="D91" s="422"/>
    </row>
    <row r="92" spans="1:4" ht="42">
      <c r="A92" s="145"/>
      <c r="B92" s="297" t="s">
        <v>504</v>
      </c>
      <c r="C92" s="143"/>
      <c r="D92" s="422"/>
    </row>
    <row r="93" spans="1:4" ht="41.25" customHeight="1">
      <c r="A93" s="145"/>
      <c r="B93" s="327" t="s">
        <v>505</v>
      </c>
      <c r="C93" s="123"/>
      <c r="D93" s="422"/>
    </row>
    <row r="94" spans="1:4">
      <c r="A94" s="145">
        <v>6.12</v>
      </c>
      <c r="B94" s="155" t="s">
        <v>506</v>
      </c>
      <c r="C94" s="715"/>
      <c r="D94" s="422"/>
    </row>
    <row r="95" spans="1:4" ht="28">
      <c r="A95" s="145"/>
      <c r="B95" s="138" t="s">
        <v>507</v>
      </c>
      <c r="C95" s="143"/>
      <c r="D95" s="422"/>
    </row>
    <row r="96" spans="1:4" ht="70.5" customHeight="1">
      <c r="A96" s="145"/>
      <c r="B96" s="327" t="s">
        <v>508</v>
      </c>
      <c r="C96" s="123"/>
      <c r="D96" s="422"/>
    </row>
    <row r="97" spans="1:3">
      <c r="A97" s="145">
        <v>6.13</v>
      </c>
      <c r="B97" s="155" t="s">
        <v>509</v>
      </c>
      <c r="C97" s="715"/>
    </row>
    <row r="98" spans="1:3" ht="42">
      <c r="A98" s="145"/>
      <c r="B98" s="128" t="s">
        <v>510</v>
      </c>
      <c r="C98" s="123"/>
    </row>
    <row r="99" spans="1:3">
      <c r="A99" s="145"/>
      <c r="B99" s="129"/>
      <c r="C99" s="123"/>
    </row>
    <row r="100" spans="1:3">
      <c r="A100" s="145">
        <v>6.14</v>
      </c>
      <c r="B100" s="155" t="s">
        <v>511</v>
      </c>
      <c r="C100" s="715"/>
    </row>
    <row r="101" spans="1:3" ht="28">
      <c r="A101" s="145"/>
      <c r="B101" s="128" t="s">
        <v>512</v>
      </c>
      <c r="C101" s="123"/>
    </row>
    <row r="102" spans="1:3">
      <c r="A102" s="145" t="s">
        <v>303</v>
      </c>
      <c r="B102" s="132" t="s">
        <v>304</v>
      </c>
      <c r="C102" s="715"/>
    </row>
    <row r="103" spans="1:3" ht="25">
      <c r="A103" s="149" t="s">
        <v>305</v>
      </c>
      <c r="B103" s="131"/>
      <c r="C103" s="123"/>
    </row>
    <row r="104" spans="1:3">
      <c r="A104" s="149" t="s">
        <v>306</v>
      </c>
      <c r="B104" s="131"/>
      <c r="C104" s="123"/>
    </row>
    <row r="105" spans="1:3" ht="37.5">
      <c r="A105" s="149" t="s">
        <v>307</v>
      </c>
      <c r="B105" s="131"/>
      <c r="C105" s="123"/>
    </row>
    <row r="106" spans="1:3">
      <c r="A106" s="150" t="s">
        <v>308</v>
      </c>
      <c r="B106" s="129"/>
      <c r="C106" s="123"/>
    </row>
  </sheetData>
  <phoneticPr fontId="7" type="noConversion"/>
  <pageMargins left="0.75" right="0.75" top="1" bottom="1" header="0.5" footer="0.5"/>
  <pageSetup paperSize="9" orientation="portrait" r:id="rId1"/>
  <headerFooter alignWithMargins="0"/>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D105"/>
  <sheetViews>
    <sheetView view="pageBreakPreview" zoomScaleNormal="100" workbookViewId="0">
      <selection activeCell="B34" sqref="B34"/>
    </sheetView>
  </sheetViews>
  <sheetFormatPr defaultColWidth="9" defaultRowHeight="14"/>
  <cols>
    <col min="1" max="1" width="7.1796875" style="151" customWidth="1"/>
    <col min="2" max="2" width="80.453125" style="12" customWidth="1"/>
    <col min="3" max="3" width="2.453125" style="12" customWidth="1"/>
    <col min="4" max="16384" width="9" style="1"/>
  </cols>
  <sheetData>
    <row r="1" spans="1:4" ht="28">
      <c r="A1" s="144">
        <v>7</v>
      </c>
      <c r="B1" s="153" t="s">
        <v>513</v>
      </c>
      <c r="C1" s="21"/>
      <c r="D1" s="422"/>
    </row>
    <row r="2" spans="1:4">
      <c r="A2" s="145">
        <v>7.1</v>
      </c>
      <c r="B2" s="154" t="s">
        <v>453</v>
      </c>
      <c r="C2" s="21"/>
      <c r="D2" s="422"/>
    </row>
    <row r="3" spans="1:4">
      <c r="A3" s="145"/>
      <c r="B3" s="128"/>
      <c r="D3" s="422"/>
    </row>
    <row r="4" spans="1:4" s="421" customFormat="1">
      <c r="A4" s="145"/>
      <c r="B4" s="78"/>
      <c r="C4" s="123"/>
      <c r="D4" s="422"/>
    </row>
    <row r="5" spans="1:4" s="421" customFormat="1">
      <c r="A5" s="419"/>
      <c r="B5" s="133" t="s">
        <v>253</v>
      </c>
      <c r="C5" s="123"/>
      <c r="D5" s="12"/>
    </row>
    <row r="6" spans="1:4" s="421" customFormat="1">
      <c r="A6" s="419"/>
      <c r="B6" s="173" t="s">
        <v>254</v>
      </c>
      <c r="C6" s="123"/>
      <c r="D6" s="12"/>
    </row>
    <row r="7" spans="1:4" s="421" customFormat="1">
      <c r="A7" s="419"/>
      <c r="B7" s="173" t="s">
        <v>255</v>
      </c>
      <c r="C7" s="123"/>
      <c r="D7" s="12"/>
    </row>
    <row r="8" spans="1:4" s="421" customFormat="1">
      <c r="A8" s="419"/>
      <c r="B8" s="173" t="s">
        <v>256</v>
      </c>
      <c r="C8" s="123"/>
      <c r="D8" s="12"/>
    </row>
    <row r="9" spans="1:4" s="421" customFormat="1">
      <c r="A9" s="419"/>
      <c r="B9" s="173" t="s">
        <v>257</v>
      </c>
      <c r="C9" s="123"/>
      <c r="D9" s="12"/>
    </row>
    <row r="10" spans="1:4" s="421" customFormat="1">
      <c r="A10" s="419"/>
      <c r="B10" s="173" t="s">
        <v>257</v>
      </c>
      <c r="C10" s="123"/>
      <c r="D10" s="12"/>
    </row>
    <row r="11" spans="1:4" s="421" customFormat="1">
      <c r="A11" s="419"/>
      <c r="B11" s="173" t="s">
        <v>258</v>
      </c>
      <c r="C11" s="123"/>
      <c r="D11" s="12"/>
    </row>
    <row r="12" spans="1:4" s="421" customFormat="1">
      <c r="A12" s="419"/>
      <c r="B12" s="173" t="s">
        <v>259</v>
      </c>
      <c r="C12" s="123"/>
      <c r="D12" s="12"/>
    </row>
    <row r="13" spans="1:4" s="421" customFormat="1">
      <c r="A13" s="419"/>
      <c r="B13" s="173" t="s">
        <v>260</v>
      </c>
      <c r="C13" s="123"/>
      <c r="D13" s="12"/>
    </row>
    <row r="14" spans="1:4">
      <c r="A14" s="145"/>
      <c r="B14" s="129"/>
      <c r="D14" s="28"/>
    </row>
    <row r="15" spans="1:4">
      <c r="A15" s="145">
        <v>7.2</v>
      </c>
      <c r="B15" s="155" t="s">
        <v>456</v>
      </c>
      <c r="C15" s="21"/>
      <c r="D15" s="28"/>
    </row>
    <row r="16" spans="1:4" ht="36" customHeight="1">
      <c r="A16" s="145"/>
      <c r="B16" s="173" t="s">
        <v>457</v>
      </c>
      <c r="D16" s="28"/>
    </row>
    <row r="17" spans="1:4" s="422" customFormat="1" ht="18" customHeight="1">
      <c r="A17" s="145"/>
      <c r="B17" s="173"/>
      <c r="C17" s="12"/>
      <c r="D17" s="28"/>
    </row>
    <row r="18" spans="1:4" s="422" customFormat="1">
      <c r="A18" s="424"/>
      <c r="B18" s="132" t="s">
        <v>262</v>
      </c>
      <c r="C18" s="123"/>
      <c r="D18" s="12"/>
    </row>
    <row r="19" spans="1:4" s="422" customFormat="1" ht="42">
      <c r="A19" s="424"/>
      <c r="B19" s="425" t="s">
        <v>263</v>
      </c>
      <c r="C19" s="123"/>
      <c r="D19" s="12"/>
    </row>
    <row r="20" spans="1:4" s="422" customFormat="1" ht="28">
      <c r="A20" s="424"/>
      <c r="B20" s="425" t="s">
        <v>264</v>
      </c>
      <c r="C20" s="123"/>
      <c r="D20" s="12"/>
    </row>
    <row r="21" spans="1:4">
      <c r="A21" s="145"/>
      <c r="B21" s="129"/>
      <c r="D21" s="422"/>
    </row>
    <row r="22" spans="1:4">
      <c r="A22" s="145">
        <v>7.3</v>
      </c>
      <c r="B22" s="155" t="s">
        <v>458</v>
      </c>
      <c r="C22" s="21"/>
      <c r="D22" s="422"/>
    </row>
    <row r="23" spans="1:4">
      <c r="A23" s="145"/>
      <c r="B23" s="130" t="s">
        <v>266</v>
      </c>
      <c r="C23" s="21"/>
      <c r="D23" s="422"/>
    </row>
    <row r="24" spans="1:4">
      <c r="A24" s="145"/>
      <c r="B24" s="78" t="s">
        <v>267</v>
      </c>
      <c r="D24" s="422"/>
    </row>
    <row r="25" spans="1:4">
      <c r="A25" s="145"/>
      <c r="B25" s="78" t="s">
        <v>268</v>
      </c>
      <c r="D25" s="422"/>
    </row>
    <row r="26" spans="1:4">
      <c r="A26" s="145"/>
      <c r="B26" s="78" t="s">
        <v>269</v>
      </c>
      <c r="D26" s="422"/>
    </row>
    <row r="27" spans="1:4" s="422" customFormat="1">
      <c r="A27" s="145"/>
      <c r="B27" s="78" t="s">
        <v>270</v>
      </c>
      <c r="C27" s="12"/>
    </row>
    <row r="28" spans="1:4">
      <c r="A28" s="145"/>
      <c r="B28" s="131" t="s">
        <v>459</v>
      </c>
      <c r="D28" s="422"/>
    </row>
    <row r="29" spans="1:4">
      <c r="A29" s="145"/>
      <c r="B29" s="131"/>
      <c r="D29" s="422"/>
    </row>
    <row r="30" spans="1:4">
      <c r="A30" s="145" t="s">
        <v>514</v>
      </c>
      <c r="B30" s="132" t="s">
        <v>273</v>
      </c>
      <c r="C30" s="21"/>
      <c r="D30" s="422"/>
    </row>
    <row r="31" spans="1:4">
      <c r="A31" s="145"/>
      <c r="B31" s="131"/>
      <c r="D31" s="422"/>
    </row>
    <row r="32" spans="1:4">
      <c r="A32" s="145"/>
      <c r="B32" s="129"/>
      <c r="D32" s="422"/>
    </row>
    <row r="33" spans="1:3">
      <c r="A33" s="145">
        <v>7.4</v>
      </c>
      <c r="B33" s="155" t="s">
        <v>461</v>
      </c>
      <c r="C33" s="21"/>
    </row>
    <row r="34" spans="1:3" ht="84">
      <c r="A34" s="145"/>
      <c r="B34" s="134" t="s">
        <v>282</v>
      </c>
      <c r="C34" s="29"/>
    </row>
    <row r="35" spans="1:3">
      <c r="A35" s="156"/>
      <c r="B35" s="135"/>
      <c r="C35" s="29"/>
    </row>
    <row r="36" spans="1:3">
      <c r="A36" s="145" t="s">
        <v>515</v>
      </c>
      <c r="B36" s="136" t="s">
        <v>463</v>
      </c>
      <c r="C36" s="37"/>
    </row>
    <row r="37" spans="1:3">
      <c r="A37" s="145"/>
      <c r="B37" s="135" t="s">
        <v>464</v>
      </c>
      <c r="C37" s="29"/>
    </row>
    <row r="38" spans="1:3" ht="98">
      <c r="A38" s="145" t="s">
        <v>288</v>
      </c>
      <c r="B38" s="135" t="s">
        <v>465</v>
      </c>
      <c r="C38" s="29"/>
    </row>
    <row r="39" spans="1:3">
      <c r="A39" s="145"/>
      <c r="B39" s="137" t="s">
        <v>466</v>
      </c>
      <c r="C39" s="30"/>
    </row>
    <row r="40" spans="1:3">
      <c r="A40" s="145"/>
      <c r="B40" s="129"/>
    </row>
    <row r="41" spans="1:3">
      <c r="A41" s="145">
        <v>7.5</v>
      </c>
      <c r="B41" s="155" t="s">
        <v>467</v>
      </c>
      <c r="C41" s="21"/>
    </row>
    <row r="42" spans="1:3">
      <c r="A42" s="145"/>
      <c r="B42" s="138" t="s">
        <v>294</v>
      </c>
    </row>
    <row r="43" spans="1:3">
      <c r="A43" s="145"/>
      <c r="B43" s="137" t="s">
        <v>295</v>
      </c>
    </row>
    <row r="44" spans="1:3">
      <c r="A44" s="145"/>
      <c r="B44" s="137" t="s">
        <v>296</v>
      </c>
    </row>
    <row r="45" spans="1:3">
      <c r="A45" s="145"/>
      <c r="B45" s="137" t="s">
        <v>468</v>
      </c>
    </row>
    <row r="46" spans="1:3">
      <c r="A46" s="145"/>
      <c r="B46" s="137" t="s">
        <v>297</v>
      </c>
    </row>
    <row r="47" spans="1:3">
      <c r="A47" s="145"/>
      <c r="B47" s="131"/>
    </row>
    <row r="48" spans="1:3">
      <c r="A48" s="145">
        <v>7.6</v>
      </c>
      <c r="B48" s="155" t="s">
        <v>469</v>
      </c>
      <c r="C48" s="697"/>
    </row>
    <row r="49" spans="1:3" ht="28">
      <c r="A49" s="145"/>
      <c r="B49" s="131" t="s">
        <v>470</v>
      </c>
      <c r="C49" s="696"/>
    </row>
    <row r="50" spans="1:3">
      <c r="A50" s="145"/>
      <c r="B50" s="129"/>
      <c r="C50" s="696"/>
    </row>
    <row r="51" spans="1:3">
      <c r="A51" s="145">
        <v>7.7</v>
      </c>
      <c r="B51" s="155" t="s">
        <v>283</v>
      </c>
      <c r="C51" s="21"/>
    </row>
    <row r="52" spans="1:3">
      <c r="A52" s="145"/>
      <c r="B52" s="153" t="s">
        <v>471</v>
      </c>
      <c r="C52" s="30"/>
    </row>
    <row r="53" spans="1:3" ht="28">
      <c r="A53" s="145"/>
      <c r="B53" s="324" t="s">
        <v>284</v>
      </c>
      <c r="C53" s="696"/>
    </row>
    <row r="54" spans="1:3" ht="28">
      <c r="A54" s="145"/>
      <c r="B54" s="173" t="s">
        <v>285</v>
      </c>
      <c r="C54" s="696"/>
    </row>
    <row r="55" spans="1:3">
      <c r="A55" s="145"/>
      <c r="B55" s="137" t="s">
        <v>286</v>
      </c>
      <c r="C55" s="30"/>
    </row>
    <row r="56" spans="1:3">
      <c r="A56" s="145"/>
      <c r="B56" s="137"/>
      <c r="C56" s="30"/>
    </row>
    <row r="57" spans="1:3">
      <c r="A57" s="147" t="s">
        <v>516</v>
      </c>
      <c r="B57" s="136" t="s">
        <v>473</v>
      </c>
      <c r="C57" s="30"/>
    </row>
    <row r="58" spans="1:3">
      <c r="A58" s="146" t="s">
        <v>474</v>
      </c>
      <c r="B58" s="136" t="s">
        <v>475</v>
      </c>
      <c r="C58" s="30"/>
    </row>
    <row r="59" spans="1:3">
      <c r="A59" s="146"/>
      <c r="B59" s="137" t="s">
        <v>476</v>
      </c>
      <c r="C59" s="30"/>
    </row>
    <row r="60" spans="1:3">
      <c r="A60" s="146" t="s">
        <v>477</v>
      </c>
      <c r="B60" s="136" t="s">
        <v>478</v>
      </c>
      <c r="C60" s="30"/>
    </row>
    <row r="61" spans="1:3">
      <c r="A61" s="146"/>
      <c r="B61" s="137" t="s">
        <v>479</v>
      </c>
      <c r="C61" s="30"/>
    </row>
    <row r="62" spans="1:3" ht="28">
      <c r="A62" s="146" t="s">
        <v>480</v>
      </c>
      <c r="B62" s="136" t="s">
        <v>481</v>
      </c>
      <c r="C62" s="30"/>
    </row>
    <row r="63" spans="1:3">
      <c r="A63" s="146"/>
      <c r="B63" s="131" t="s">
        <v>482</v>
      </c>
      <c r="C63" s="30"/>
    </row>
    <row r="64" spans="1:3">
      <c r="A64" s="146" t="s">
        <v>483</v>
      </c>
      <c r="B64" s="136" t="s">
        <v>484</v>
      </c>
      <c r="C64" s="30"/>
    </row>
    <row r="65" spans="1:3">
      <c r="A65" s="146"/>
      <c r="B65" s="137" t="s">
        <v>485</v>
      </c>
      <c r="C65" s="30"/>
    </row>
    <row r="66" spans="1:3">
      <c r="A66" s="146" t="s">
        <v>486</v>
      </c>
      <c r="B66" s="136" t="s">
        <v>487</v>
      </c>
      <c r="C66" s="30"/>
    </row>
    <row r="67" spans="1:3">
      <c r="A67" s="146"/>
      <c r="B67" s="137"/>
      <c r="C67" s="30"/>
    </row>
    <row r="68" spans="1:3">
      <c r="A68" s="148" t="s">
        <v>488</v>
      </c>
      <c r="B68" s="136" t="s">
        <v>489</v>
      </c>
      <c r="C68" s="30"/>
    </row>
    <row r="69" spans="1:3">
      <c r="A69" s="146"/>
      <c r="B69" s="139"/>
      <c r="C69" s="30"/>
    </row>
    <row r="70" spans="1:3" ht="48.75" customHeight="1">
      <c r="A70" s="146" t="s">
        <v>490</v>
      </c>
      <c r="B70" s="136" t="s">
        <v>491</v>
      </c>
      <c r="C70" s="30"/>
    </row>
    <row r="71" spans="1:3">
      <c r="A71" s="146"/>
      <c r="B71" s="139"/>
      <c r="C71" s="30"/>
    </row>
    <row r="72" spans="1:3">
      <c r="A72" s="146" t="s">
        <v>492</v>
      </c>
      <c r="B72" s="136" t="s">
        <v>493</v>
      </c>
      <c r="C72" s="30"/>
    </row>
    <row r="73" spans="1:3">
      <c r="A73" s="146"/>
      <c r="B73" s="137" t="s">
        <v>494</v>
      </c>
      <c r="C73" s="30"/>
    </row>
    <row r="74" spans="1:3" ht="28">
      <c r="A74" s="146" t="s">
        <v>495</v>
      </c>
      <c r="B74" s="136" t="s">
        <v>496</v>
      </c>
      <c r="C74" s="30"/>
    </row>
    <row r="75" spans="1:3">
      <c r="A75" s="147"/>
      <c r="B75" s="137"/>
      <c r="C75" s="21"/>
    </row>
    <row r="76" spans="1:3">
      <c r="A76" s="157"/>
      <c r="B76" s="140"/>
      <c r="C76" s="21"/>
    </row>
    <row r="77" spans="1:3">
      <c r="A77" s="145">
        <v>7.8</v>
      </c>
      <c r="B77" s="155" t="s">
        <v>497</v>
      </c>
      <c r="C77" s="21"/>
    </row>
    <row r="78" spans="1:3" s="323" customFormat="1">
      <c r="A78" s="145"/>
      <c r="B78" s="130"/>
      <c r="C78" s="715"/>
    </row>
    <row r="79" spans="1:3">
      <c r="A79" s="145"/>
      <c r="B79" s="132"/>
      <c r="C79" s="697"/>
    </row>
    <row r="80" spans="1:3" ht="42">
      <c r="A80" s="145"/>
      <c r="B80" s="327" t="s">
        <v>498</v>
      </c>
      <c r="C80" s="698"/>
    </row>
    <row r="81" spans="1:4">
      <c r="A81" s="145">
        <v>7.9</v>
      </c>
      <c r="B81" s="155" t="s">
        <v>384</v>
      </c>
      <c r="C81" s="697"/>
      <c r="D81" s="422"/>
    </row>
    <row r="82" spans="1:4">
      <c r="A82" s="145"/>
      <c r="B82" s="138" t="s">
        <v>385</v>
      </c>
      <c r="D82" s="422"/>
    </row>
    <row r="83" spans="1:4">
      <c r="A83" s="145"/>
      <c r="B83" s="132"/>
      <c r="C83" s="21"/>
      <c r="D83" s="422"/>
    </row>
    <row r="84" spans="1:4">
      <c r="A84" s="145"/>
      <c r="B84" s="129"/>
      <c r="C84" s="30"/>
      <c r="D84" s="422"/>
    </row>
    <row r="85" spans="1:4">
      <c r="A85" s="147">
        <v>7.1</v>
      </c>
      <c r="B85" s="155" t="s">
        <v>499</v>
      </c>
      <c r="D85" s="422"/>
    </row>
    <row r="86" spans="1:4">
      <c r="A86" s="145"/>
      <c r="B86" s="138" t="s">
        <v>500</v>
      </c>
      <c r="C86" s="697"/>
      <c r="D86" s="422"/>
    </row>
    <row r="87" spans="1:4" s="32" customFormat="1" ht="42">
      <c r="A87" s="463" t="s">
        <v>288</v>
      </c>
      <c r="B87" s="77" t="s">
        <v>501</v>
      </c>
      <c r="C87" s="143"/>
      <c r="D87" s="30"/>
    </row>
    <row r="88" spans="1:4" s="32" customFormat="1" ht="42">
      <c r="A88" s="463" t="s">
        <v>288</v>
      </c>
      <c r="B88" s="77" t="s">
        <v>502</v>
      </c>
      <c r="C88" s="143"/>
      <c r="D88" s="30"/>
    </row>
    <row r="89" spans="1:4">
      <c r="A89" s="145"/>
      <c r="B89" s="129"/>
      <c r="C89" s="698"/>
      <c r="D89" s="422"/>
    </row>
    <row r="90" spans="1:4" s="323" customFormat="1" ht="24" customHeight="1">
      <c r="A90" s="158">
        <v>7.11</v>
      </c>
      <c r="B90" s="155" t="s">
        <v>503</v>
      </c>
      <c r="C90" s="123"/>
      <c r="D90" s="422"/>
    </row>
    <row r="91" spans="1:4" ht="42">
      <c r="A91" s="145"/>
      <c r="B91" s="297" t="s">
        <v>504</v>
      </c>
      <c r="C91" s="21"/>
      <c r="D91" s="422"/>
    </row>
    <row r="92" spans="1:4" ht="42">
      <c r="A92" s="145"/>
      <c r="B92" s="327" t="s">
        <v>505</v>
      </c>
      <c r="C92" s="30"/>
      <c r="D92" s="422"/>
    </row>
    <row r="93" spans="1:4" s="323" customFormat="1" ht="19.5" customHeight="1">
      <c r="A93" s="145">
        <v>7.12</v>
      </c>
      <c r="B93" s="155" t="s">
        <v>506</v>
      </c>
      <c r="C93" s="123"/>
      <c r="D93" s="422"/>
    </row>
    <row r="94" spans="1:4" ht="28">
      <c r="A94" s="145"/>
      <c r="B94" s="138" t="s">
        <v>507</v>
      </c>
      <c r="C94" s="697"/>
      <c r="D94" s="422"/>
    </row>
    <row r="95" spans="1:4" ht="70">
      <c r="A95" s="145"/>
      <c r="B95" s="327" t="s">
        <v>508</v>
      </c>
      <c r="C95" s="696"/>
      <c r="D95" s="422"/>
    </row>
    <row r="96" spans="1:4" ht="20.25" customHeight="1">
      <c r="A96" s="145">
        <v>7.13</v>
      </c>
      <c r="B96" s="155" t="s">
        <v>509</v>
      </c>
      <c r="C96" s="696"/>
      <c r="D96" s="422"/>
    </row>
    <row r="97" spans="1:3" ht="42">
      <c r="A97" s="145"/>
      <c r="B97" s="128" t="s">
        <v>510</v>
      </c>
      <c r="C97" s="697"/>
    </row>
    <row r="98" spans="1:3">
      <c r="A98" s="145"/>
      <c r="B98" s="129"/>
      <c r="C98" s="696"/>
    </row>
    <row r="99" spans="1:3">
      <c r="A99" s="145">
        <v>7.14</v>
      </c>
      <c r="B99" s="155" t="s">
        <v>511</v>
      </c>
      <c r="C99" s="697"/>
    </row>
    <row r="100" spans="1:3" ht="28">
      <c r="A100" s="145"/>
      <c r="B100" s="128" t="s">
        <v>512</v>
      </c>
      <c r="C100" s="696"/>
    </row>
    <row r="101" spans="1:3">
      <c r="A101" s="145" t="s">
        <v>303</v>
      </c>
      <c r="B101" s="132" t="s">
        <v>304</v>
      </c>
      <c r="C101" s="696"/>
    </row>
    <row r="102" spans="1:3" ht="25">
      <c r="A102" s="149" t="s">
        <v>305</v>
      </c>
      <c r="B102" s="131"/>
      <c r="C102" s="696"/>
    </row>
    <row r="103" spans="1:3">
      <c r="A103" s="149" t="s">
        <v>306</v>
      </c>
      <c r="B103" s="131"/>
      <c r="C103" s="696"/>
    </row>
    <row r="104" spans="1:3" ht="37.5">
      <c r="A104" s="149" t="s">
        <v>307</v>
      </c>
      <c r="B104" s="131"/>
    </row>
    <row r="105" spans="1:3">
      <c r="A105" s="150" t="s">
        <v>308</v>
      </c>
      <c r="B105" s="129"/>
    </row>
  </sheetData>
  <phoneticPr fontId="7" type="noConversion"/>
  <pageMargins left="0.75" right="0.75" top="1" bottom="1" header="0.5" footer="0.5"/>
  <pageSetup paperSize="9" orientation="portrait" r:id="rId1"/>
  <headerFooter alignWithMargins="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D104"/>
  <sheetViews>
    <sheetView view="pageBreakPreview" zoomScaleNormal="100" workbookViewId="0">
      <selection activeCell="B34" sqref="B34"/>
    </sheetView>
  </sheetViews>
  <sheetFormatPr defaultColWidth="9" defaultRowHeight="14"/>
  <cols>
    <col min="1" max="1" width="7.1796875" style="151" customWidth="1"/>
    <col min="2" max="2" width="80.453125" style="12" customWidth="1"/>
    <col min="3" max="3" width="1.453125" style="12" customWidth="1"/>
    <col min="4" max="16384" width="9" style="1"/>
  </cols>
  <sheetData>
    <row r="1" spans="1:4" ht="28">
      <c r="A1" s="144">
        <v>8</v>
      </c>
      <c r="B1" s="153" t="s">
        <v>517</v>
      </c>
      <c r="C1" s="715"/>
      <c r="D1" s="422"/>
    </row>
    <row r="2" spans="1:4">
      <c r="A2" s="145">
        <v>8.1</v>
      </c>
      <c r="B2" s="154" t="s">
        <v>453</v>
      </c>
      <c r="C2" s="715"/>
      <c r="D2" s="422"/>
    </row>
    <row r="3" spans="1:4">
      <c r="A3" s="145"/>
      <c r="B3" s="128"/>
      <c r="C3" s="123"/>
      <c r="D3" s="422"/>
    </row>
    <row r="4" spans="1:4" s="421" customFormat="1">
      <c r="A4" s="145"/>
      <c r="B4" s="78"/>
      <c r="C4" s="123"/>
      <c r="D4" s="422"/>
    </row>
    <row r="5" spans="1:4" s="421" customFormat="1">
      <c r="A5" s="419"/>
      <c r="B5" s="133" t="s">
        <v>253</v>
      </c>
      <c r="C5" s="123"/>
      <c r="D5" s="12"/>
    </row>
    <row r="6" spans="1:4" s="421" customFormat="1">
      <c r="A6" s="419"/>
      <c r="B6" s="173" t="s">
        <v>254</v>
      </c>
      <c r="C6" s="123"/>
      <c r="D6" s="12"/>
    </row>
    <row r="7" spans="1:4" s="421" customFormat="1">
      <c r="A7" s="419"/>
      <c r="B7" s="173" t="s">
        <v>255</v>
      </c>
      <c r="C7" s="123"/>
      <c r="D7" s="12"/>
    </row>
    <row r="8" spans="1:4" s="421" customFormat="1">
      <c r="A8" s="419"/>
      <c r="B8" s="173" t="s">
        <v>256</v>
      </c>
      <c r="C8" s="123"/>
      <c r="D8" s="12"/>
    </row>
    <row r="9" spans="1:4" s="421" customFormat="1">
      <c r="A9" s="419"/>
      <c r="B9" s="173" t="s">
        <v>257</v>
      </c>
      <c r="C9" s="123"/>
      <c r="D9" s="12"/>
    </row>
    <row r="10" spans="1:4" s="421" customFormat="1">
      <c r="A10" s="419"/>
      <c r="B10" s="173" t="s">
        <v>257</v>
      </c>
      <c r="C10" s="123"/>
      <c r="D10" s="12"/>
    </row>
    <row r="11" spans="1:4" s="421" customFormat="1">
      <c r="A11" s="419"/>
      <c r="B11" s="173" t="s">
        <v>258</v>
      </c>
      <c r="C11" s="123"/>
      <c r="D11" s="12"/>
    </row>
    <row r="12" spans="1:4" s="421" customFormat="1">
      <c r="A12" s="419"/>
      <c r="B12" s="173" t="s">
        <v>259</v>
      </c>
      <c r="C12" s="123"/>
      <c r="D12" s="12"/>
    </row>
    <row r="13" spans="1:4" s="421" customFormat="1">
      <c r="A13" s="419"/>
      <c r="B13" s="173" t="s">
        <v>260</v>
      </c>
      <c r="C13" s="123"/>
      <c r="D13" s="12"/>
    </row>
    <row r="14" spans="1:4">
      <c r="A14" s="145"/>
      <c r="B14" s="129"/>
      <c r="C14" s="123"/>
      <c r="D14" s="422"/>
    </row>
    <row r="15" spans="1:4" s="422" customFormat="1">
      <c r="A15" s="145">
        <v>8.1999999999999993</v>
      </c>
      <c r="B15" s="155" t="s">
        <v>456</v>
      </c>
      <c r="C15" s="21"/>
      <c r="D15" s="28"/>
    </row>
    <row r="16" spans="1:4" s="422" customFormat="1" ht="36" customHeight="1">
      <c r="A16" s="145"/>
      <c r="B16" s="173" t="s">
        <v>457</v>
      </c>
      <c r="C16" s="12"/>
      <c r="D16" s="28"/>
    </row>
    <row r="17" spans="1:4" s="422" customFormat="1" ht="18" customHeight="1">
      <c r="A17" s="145"/>
      <c r="B17" s="173"/>
      <c r="C17" s="12"/>
      <c r="D17" s="28"/>
    </row>
    <row r="18" spans="1:4" s="422" customFormat="1">
      <c r="A18" s="424"/>
      <c r="B18" s="132" t="s">
        <v>262</v>
      </c>
      <c r="C18" s="123"/>
      <c r="D18" s="12"/>
    </row>
    <row r="19" spans="1:4" s="422" customFormat="1" ht="42">
      <c r="A19" s="424"/>
      <c r="B19" s="425" t="s">
        <v>263</v>
      </c>
      <c r="C19" s="123"/>
      <c r="D19" s="12"/>
    </row>
    <row r="20" spans="1:4" s="422" customFormat="1" ht="28">
      <c r="A20" s="424"/>
      <c r="B20" s="425" t="s">
        <v>264</v>
      </c>
      <c r="C20" s="123"/>
      <c r="D20" s="12"/>
    </row>
    <row r="21" spans="1:4">
      <c r="A21" s="145"/>
      <c r="B21" s="129"/>
      <c r="C21" s="123"/>
      <c r="D21" s="422"/>
    </row>
    <row r="22" spans="1:4">
      <c r="A22" s="145">
        <v>8.3000000000000007</v>
      </c>
      <c r="B22" s="155" t="s">
        <v>458</v>
      </c>
      <c r="C22" s="715"/>
      <c r="D22" s="422"/>
    </row>
    <row r="23" spans="1:4">
      <c r="A23" s="145"/>
      <c r="B23" s="130" t="s">
        <v>266</v>
      </c>
      <c r="C23" s="715"/>
      <c r="D23" s="422"/>
    </row>
    <row r="24" spans="1:4">
      <c r="A24" s="145"/>
      <c r="B24" s="78" t="s">
        <v>267</v>
      </c>
      <c r="C24" s="123"/>
      <c r="D24" s="422"/>
    </row>
    <row r="25" spans="1:4">
      <c r="A25" s="145"/>
      <c r="B25" s="78" t="s">
        <v>268</v>
      </c>
      <c r="C25" s="123"/>
      <c r="D25" s="422"/>
    </row>
    <row r="26" spans="1:4">
      <c r="A26" s="145"/>
      <c r="B26" s="78" t="s">
        <v>269</v>
      </c>
      <c r="C26" s="123"/>
      <c r="D26" s="422"/>
    </row>
    <row r="27" spans="1:4" s="422" customFormat="1">
      <c r="A27" s="145"/>
      <c r="B27" s="78" t="s">
        <v>270</v>
      </c>
      <c r="C27" s="123"/>
    </row>
    <row r="28" spans="1:4">
      <c r="A28" s="145"/>
      <c r="B28" s="131" t="s">
        <v>459</v>
      </c>
      <c r="C28" s="123"/>
      <c r="D28" s="422"/>
    </row>
    <row r="29" spans="1:4">
      <c r="A29" s="145"/>
      <c r="B29" s="131"/>
      <c r="C29" s="123"/>
      <c r="D29" s="422"/>
    </row>
    <row r="30" spans="1:4">
      <c r="A30" s="145" t="s">
        <v>518</v>
      </c>
      <c r="B30" s="132" t="s">
        <v>273</v>
      </c>
      <c r="C30" s="715"/>
      <c r="D30" s="422"/>
    </row>
    <row r="31" spans="1:4">
      <c r="A31" s="145"/>
      <c r="B31" s="131"/>
      <c r="C31" s="123"/>
      <c r="D31" s="422"/>
    </row>
    <row r="32" spans="1:4">
      <c r="A32" s="145"/>
      <c r="B32" s="129"/>
      <c r="C32" s="123"/>
      <c r="D32" s="422"/>
    </row>
    <row r="33" spans="1:3">
      <c r="A33" s="145">
        <v>8.4</v>
      </c>
      <c r="B33" s="155" t="s">
        <v>461</v>
      </c>
      <c r="C33" s="715"/>
    </row>
    <row r="34" spans="1:3" ht="84">
      <c r="A34" s="145"/>
      <c r="B34" s="134" t="s">
        <v>282</v>
      </c>
      <c r="C34" s="141"/>
    </row>
    <row r="35" spans="1:3">
      <c r="A35" s="145"/>
      <c r="B35" s="135"/>
      <c r="C35" s="141"/>
    </row>
    <row r="36" spans="1:3">
      <c r="A36" s="145" t="s">
        <v>519</v>
      </c>
      <c r="B36" s="136" t="s">
        <v>463</v>
      </c>
      <c r="C36" s="142"/>
    </row>
    <row r="37" spans="1:3">
      <c r="A37" s="145"/>
      <c r="B37" s="135" t="s">
        <v>464</v>
      </c>
      <c r="C37" s="141"/>
    </row>
    <row r="38" spans="1:3" ht="98">
      <c r="A38" s="145" t="s">
        <v>288</v>
      </c>
      <c r="B38" s="135" t="s">
        <v>465</v>
      </c>
      <c r="C38" s="141"/>
    </row>
    <row r="39" spans="1:3">
      <c r="A39" s="145"/>
      <c r="B39" s="137" t="s">
        <v>466</v>
      </c>
      <c r="C39" s="143"/>
    </row>
    <row r="40" spans="1:3">
      <c r="A40" s="145"/>
      <c r="B40" s="129"/>
      <c r="C40" s="123"/>
    </row>
    <row r="41" spans="1:3">
      <c r="A41" s="145">
        <v>8.5</v>
      </c>
      <c r="B41" s="155" t="s">
        <v>467</v>
      </c>
      <c r="C41" s="715"/>
    </row>
    <row r="42" spans="1:3">
      <c r="A42" s="145"/>
      <c r="B42" s="138" t="s">
        <v>294</v>
      </c>
      <c r="C42" s="123"/>
    </row>
    <row r="43" spans="1:3">
      <c r="A43" s="145"/>
      <c r="B43" s="137" t="s">
        <v>295</v>
      </c>
      <c r="C43" s="123"/>
    </row>
    <row r="44" spans="1:3">
      <c r="A44" s="145"/>
      <c r="B44" s="137" t="s">
        <v>296</v>
      </c>
      <c r="C44" s="123"/>
    </row>
    <row r="45" spans="1:3">
      <c r="A45" s="145"/>
      <c r="B45" s="137" t="s">
        <v>468</v>
      </c>
      <c r="C45" s="123"/>
    </row>
    <row r="46" spans="1:3">
      <c r="A46" s="145"/>
      <c r="B46" s="137" t="s">
        <v>297</v>
      </c>
      <c r="C46" s="123"/>
    </row>
    <row r="47" spans="1:3">
      <c r="A47" s="145"/>
      <c r="B47" s="131"/>
      <c r="C47" s="123"/>
    </row>
    <row r="48" spans="1:3">
      <c r="A48" s="145">
        <v>8.6</v>
      </c>
      <c r="B48" s="155" t="s">
        <v>469</v>
      </c>
      <c r="C48" s="715"/>
    </row>
    <row r="49" spans="1:3" ht="28">
      <c r="A49" s="145"/>
      <c r="B49" s="131" t="s">
        <v>470</v>
      </c>
      <c r="C49" s="123"/>
    </row>
    <row r="50" spans="1:3">
      <c r="A50" s="145"/>
      <c r="B50" s="129"/>
      <c r="C50" s="123"/>
    </row>
    <row r="51" spans="1:3">
      <c r="A51" s="145">
        <v>8.6999999999999993</v>
      </c>
      <c r="B51" s="155" t="s">
        <v>283</v>
      </c>
      <c r="C51" s="715"/>
    </row>
    <row r="52" spans="1:3">
      <c r="A52" s="145"/>
      <c r="B52" s="153" t="s">
        <v>471</v>
      </c>
      <c r="C52" s="143"/>
    </row>
    <row r="53" spans="1:3" ht="28">
      <c r="A53" s="145"/>
      <c r="B53" s="324" t="s">
        <v>284</v>
      </c>
      <c r="C53" s="123"/>
    </row>
    <row r="54" spans="1:3" ht="28">
      <c r="A54" s="145"/>
      <c r="B54" s="173" t="s">
        <v>285</v>
      </c>
      <c r="C54" s="123"/>
    </row>
    <row r="55" spans="1:3">
      <c r="B55" s="137" t="s">
        <v>286</v>
      </c>
      <c r="C55" s="143"/>
    </row>
    <row r="56" spans="1:3">
      <c r="B56" s="137"/>
      <c r="C56" s="143"/>
    </row>
    <row r="57" spans="1:3">
      <c r="A57" s="147" t="s">
        <v>520</v>
      </c>
      <c r="B57" s="136" t="s">
        <v>473</v>
      </c>
      <c r="C57" s="143"/>
    </row>
    <row r="58" spans="1:3">
      <c r="A58" s="146" t="s">
        <v>474</v>
      </c>
      <c r="B58" s="136" t="s">
        <v>475</v>
      </c>
      <c r="C58" s="143"/>
    </row>
    <row r="59" spans="1:3">
      <c r="A59" s="146"/>
      <c r="B59" s="137" t="s">
        <v>476</v>
      </c>
      <c r="C59" s="143"/>
    </row>
    <row r="60" spans="1:3">
      <c r="A60" s="146" t="s">
        <v>477</v>
      </c>
      <c r="B60" s="136" t="s">
        <v>478</v>
      </c>
      <c r="C60" s="143"/>
    </row>
    <row r="61" spans="1:3">
      <c r="A61" s="146"/>
      <c r="B61" s="137" t="s">
        <v>479</v>
      </c>
      <c r="C61" s="143"/>
    </row>
    <row r="62" spans="1:3" ht="28">
      <c r="A62" s="146" t="s">
        <v>480</v>
      </c>
      <c r="B62" s="136" t="s">
        <v>481</v>
      </c>
      <c r="C62" s="143"/>
    </row>
    <row r="63" spans="1:3">
      <c r="A63" s="146"/>
      <c r="B63" s="131" t="s">
        <v>482</v>
      </c>
      <c r="C63" s="143"/>
    </row>
    <row r="64" spans="1:3">
      <c r="A64" s="146" t="s">
        <v>483</v>
      </c>
      <c r="B64" s="136" t="s">
        <v>484</v>
      </c>
      <c r="C64" s="143"/>
    </row>
    <row r="65" spans="1:3">
      <c r="A65" s="146"/>
      <c r="B65" s="137" t="s">
        <v>485</v>
      </c>
      <c r="C65" s="143"/>
    </row>
    <row r="66" spans="1:3">
      <c r="A66" s="146" t="s">
        <v>486</v>
      </c>
      <c r="B66" s="136" t="s">
        <v>487</v>
      </c>
      <c r="C66" s="143"/>
    </row>
    <row r="67" spans="1:3">
      <c r="A67" s="146"/>
      <c r="B67" s="137"/>
      <c r="C67" s="143"/>
    </row>
    <row r="68" spans="1:3">
      <c r="A68" s="148" t="s">
        <v>488</v>
      </c>
      <c r="B68" s="136" t="s">
        <v>489</v>
      </c>
      <c r="C68" s="143"/>
    </row>
    <row r="69" spans="1:3">
      <c r="A69" s="146"/>
      <c r="B69" s="139"/>
      <c r="C69" s="143"/>
    </row>
    <row r="70" spans="1:3" s="17" customFormat="1">
      <c r="A70" s="146" t="s">
        <v>490</v>
      </c>
      <c r="B70" s="136" t="s">
        <v>491</v>
      </c>
      <c r="C70" s="143"/>
    </row>
    <row r="71" spans="1:3" s="17" customFormat="1" ht="48.75" customHeight="1">
      <c r="A71" s="146"/>
      <c r="B71" s="139"/>
      <c r="C71" s="143"/>
    </row>
    <row r="72" spans="1:3">
      <c r="A72" s="146" t="s">
        <v>492</v>
      </c>
      <c r="B72" s="136" t="s">
        <v>493</v>
      </c>
      <c r="C72" s="143"/>
    </row>
    <row r="73" spans="1:3">
      <c r="A73" s="146"/>
      <c r="B73" s="137" t="s">
        <v>494</v>
      </c>
      <c r="C73" s="143"/>
    </row>
    <row r="74" spans="1:3" ht="28">
      <c r="A74" s="146" t="s">
        <v>495</v>
      </c>
      <c r="B74" s="136" t="s">
        <v>496</v>
      </c>
      <c r="C74" s="143"/>
    </row>
    <row r="75" spans="1:3">
      <c r="A75" s="147"/>
      <c r="B75" s="137"/>
      <c r="C75" s="715"/>
    </row>
    <row r="76" spans="1:3">
      <c r="A76" s="157"/>
      <c r="B76" s="140"/>
      <c r="C76" s="715"/>
    </row>
    <row r="77" spans="1:3">
      <c r="A77" s="145">
        <v>8.8000000000000007</v>
      </c>
      <c r="B77" s="155" t="s">
        <v>497</v>
      </c>
      <c r="C77" s="715"/>
    </row>
    <row r="78" spans="1:3" s="323" customFormat="1">
      <c r="A78" s="145"/>
      <c r="B78" s="130"/>
      <c r="C78" s="715"/>
    </row>
    <row r="79" spans="1:3">
      <c r="A79" s="145"/>
      <c r="B79" s="132"/>
      <c r="C79" s="715"/>
    </row>
    <row r="80" spans="1:3" ht="42">
      <c r="A80" s="145"/>
      <c r="B80" s="327" t="s">
        <v>498</v>
      </c>
      <c r="C80" s="143"/>
    </row>
    <row r="81" spans="1:4">
      <c r="A81" s="145">
        <v>8.9</v>
      </c>
      <c r="B81" s="155" t="s">
        <v>384</v>
      </c>
      <c r="C81" s="715"/>
      <c r="D81" s="422"/>
    </row>
    <row r="82" spans="1:4">
      <c r="A82" s="145"/>
      <c r="B82" s="138" t="s">
        <v>385</v>
      </c>
      <c r="C82" s="715"/>
      <c r="D82" s="422"/>
    </row>
    <row r="83" spans="1:4">
      <c r="A83" s="145"/>
      <c r="B83" s="132"/>
      <c r="C83" s="143"/>
      <c r="D83" s="422"/>
    </row>
    <row r="84" spans="1:4">
      <c r="A84" s="147">
        <v>8.1</v>
      </c>
      <c r="B84" s="155" t="s">
        <v>499</v>
      </c>
      <c r="C84" s="715"/>
      <c r="D84" s="422"/>
    </row>
    <row r="85" spans="1:4">
      <c r="A85" s="145"/>
      <c r="B85" s="138" t="s">
        <v>500</v>
      </c>
      <c r="C85" s="143"/>
      <c r="D85" s="422"/>
    </row>
    <row r="86" spans="1:4" s="32" customFormat="1" ht="42">
      <c r="A86" s="463" t="s">
        <v>288</v>
      </c>
      <c r="B86" s="77" t="s">
        <v>501</v>
      </c>
      <c r="C86" s="143"/>
      <c r="D86" s="30"/>
    </row>
    <row r="87" spans="1:4" s="32" customFormat="1" ht="42">
      <c r="A87" s="463" t="s">
        <v>288</v>
      </c>
      <c r="B87" s="77" t="s">
        <v>502</v>
      </c>
      <c r="C87" s="143"/>
      <c r="D87" s="30"/>
    </row>
    <row r="88" spans="1:4" s="323" customFormat="1" ht="15" customHeight="1">
      <c r="A88" s="145"/>
      <c r="B88" s="129"/>
      <c r="C88" s="123"/>
      <c r="D88" s="422"/>
    </row>
    <row r="89" spans="1:4">
      <c r="A89" s="147">
        <v>8.11</v>
      </c>
      <c r="B89" s="155" t="s">
        <v>503</v>
      </c>
      <c r="C89" s="715"/>
      <c r="D89" s="422"/>
    </row>
    <row r="90" spans="1:4" ht="42">
      <c r="A90" s="145"/>
      <c r="B90" s="297" t="s">
        <v>504</v>
      </c>
      <c r="C90" s="143"/>
      <c r="D90" s="422"/>
    </row>
    <row r="91" spans="1:4" s="323" customFormat="1" ht="70.5" customHeight="1">
      <c r="A91" s="145"/>
      <c r="B91" s="327" t="s">
        <v>505</v>
      </c>
      <c r="C91" s="123"/>
      <c r="D91" s="422"/>
    </row>
    <row r="92" spans="1:4">
      <c r="A92" s="145">
        <v>8.1199999999999992</v>
      </c>
      <c r="B92" s="155" t="s">
        <v>506</v>
      </c>
      <c r="C92" s="715"/>
      <c r="D92" s="422"/>
    </row>
    <row r="93" spans="1:4" ht="28">
      <c r="A93" s="145"/>
      <c r="B93" s="138" t="s">
        <v>507</v>
      </c>
      <c r="C93" s="123"/>
      <c r="D93" s="422"/>
    </row>
    <row r="94" spans="1:4" ht="70">
      <c r="A94" s="145"/>
      <c r="B94" s="327" t="s">
        <v>508</v>
      </c>
      <c r="C94" s="123"/>
      <c r="D94" s="422"/>
    </row>
    <row r="95" spans="1:4">
      <c r="A95" s="145">
        <v>8.1300000000000008</v>
      </c>
      <c r="B95" s="155" t="s">
        <v>509</v>
      </c>
      <c r="C95" s="715"/>
      <c r="D95" s="422"/>
    </row>
    <row r="96" spans="1:4" ht="42">
      <c r="A96" s="145"/>
      <c r="B96" s="128" t="s">
        <v>510</v>
      </c>
      <c r="C96" s="123"/>
      <c r="D96" s="422"/>
    </row>
    <row r="97" spans="1:3">
      <c r="A97" s="145"/>
      <c r="B97" s="129"/>
      <c r="C97" s="715"/>
    </row>
    <row r="98" spans="1:3">
      <c r="A98" s="145">
        <v>8.14</v>
      </c>
      <c r="B98" s="155" t="s">
        <v>511</v>
      </c>
      <c r="C98" s="123"/>
    </row>
    <row r="99" spans="1:3" ht="28">
      <c r="A99" s="145"/>
      <c r="B99" s="128" t="s">
        <v>512</v>
      </c>
      <c r="C99" s="123"/>
    </row>
    <row r="100" spans="1:3">
      <c r="A100" s="145" t="s">
        <v>303</v>
      </c>
      <c r="B100" s="132" t="s">
        <v>304</v>
      </c>
      <c r="C100" s="123"/>
    </row>
    <row r="101" spans="1:3" ht="25">
      <c r="A101" s="149" t="s">
        <v>305</v>
      </c>
      <c r="B101" s="131"/>
      <c r="C101" s="123"/>
    </row>
    <row r="102" spans="1:3">
      <c r="A102" s="149" t="s">
        <v>306</v>
      </c>
      <c r="B102" s="131"/>
    </row>
    <row r="103" spans="1:3" ht="37.5">
      <c r="A103" s="149" t="s">
        <v>307</v>
      </c>
      <c r="B103" s="131"/>
    </row>
    <row r="104" spans="1:3">
      <c r="A104" s="150" t="s">
        <v>308</v>
      </c>
      <c r="B104" s="129"/>
    </row>
  </sheetData>
  <phoneticPr fontId="7" type="noConversion"/>
  <pageMargins left="0.75" right="0.75" top="1" bottom="1" header="0.5" footer="0.5"/>
  <pageSetup paperSize="9" orientation="portrait" r:id="rId1"/>
  <headerFooter alignWithMargins="0"/>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104"/>
  <sheetViews>
    <sheetView view="pageBreakPreview" zoomScaleNormal="100" workbookViewId="0">
      <selection activeCell="B34" sqref="B34"/>
    </sheetView>
  </sheetViews>
  <sheetFormatPr defaultColWidth="9" defaultRowHeight="14"/>
  <cols>
    <col min="1" max="1" width="7.1796875" style="151" customWidth="1"/>
    <col min="2" max="2" width="80.453125" style="12" customWidth="1"/>
    <col min="3" max="3" width="2" style="12" customWidth="1"/>
    <col min="4" max="16384" width="9" style="1"/>
  </cols>
  <sheetData>
    <row r="1" spans="1:4" ht="28">
      <c r="A1" s="144">
        <v>9</v>
      </c>
      <c r="B1" s="153" t="s">
        <v>521</v>
      </c>
      <c r="C1" s="21"/>
      <c r="D1" s="422"/>
    </row>
    <row r="2" spans="1:4">
      <c r="A2" s="145">
        <v>9.1</v>
      </c>
      <c r="B2" s="154" t="s">
        <v>453</v>
      </c>
      <c r="C2" s="21"/>
      <c r="D2" s="422"/>
    </row>
    <row r="3" spans="1:4">
      <c r="A3" s="145"/>
      <c r="B3" s="128"/>
      <c r="D3" s="422"/>
    </row>
    <row r="4" spans="1:4" s="421" customFormat="1">
      <c r="A4" s="145"/>
      <c r="B4" s="78"/>
      <c r="C4" s="123"/>
      <c r="D4" s="422"/>
    </row>
    <row r="5" spans="1:4" s="421" customFormat="1">
      <c r="A5" s="419"/>
      <c r="B5" s="133" t="s">
        <v>253</v>
      </c>
      <c r="C5" s="123"/>
      <c r="D5" s="12"/>
    </row>
    <row r="6" spans="1:4" s="421" customFormat="1">
      <c r="A6" s="419"/>
      <c r="B6" s="173" t="s">
        <v>254</v>
      </c>
      <c r="C6" s="123"/>
      <c r="D6" s="12"/>
    </row>
    <row r="7" spans="1:4" s="421" customFormat="1">
      <c r="A7" s="419"/>
      <c r="B7" s="173" t="s">
        <v>255</v>
      </c>
      <c r="C7" s="123"/>
      <c r="D7" s="12"/>
    </row>
    <row r="8" spans="1:4" s="421" customFormat="1">
      <c r="A8" s="419"/>
      <c r="B8" s="173" t="s">
        <v>256</v>
      </c>
      <c r="C8" s="123"/>
      <c r="D8" s="12"/>
    </row>
    <row r="9" spans="1:4" s="421" customFormat="1">
      <c r="A9" s="419"/>
      <c r="B9" s="173" t="s">
        <v>257</v>
      </c>
      <c r="C9" s="123"/>
      <c r="D9" s="12"/>
    </row>
    <row r="10" spans="1:4" s="421" customFormat="1">
      <c r="A10" s="419"/>
      <c r="B10" s="173" t="s">
        <v>257</v>
      </c>
      <c r="C10" s="123"/>
      <c r="D10" s="12"/>
    </row>
    <row r="11" spans="1:4" s="421" customFormat="1">
      <c r="A11" s="419"/>
      <c r="B11" s="173" t="s">
        <v>258</v>
      </c>
      <c r="C11" s="123"/>
      <c r="D11" s="12"/>
    </row>
    <row r="12" spans="1:4" s="421" customFormat="1">
      <c r="A12" s="419"/>
      <c r="B12" s="173" t="s">
        <v>259</v>
      </c>
      <c r="C12" s="123"/>
      <c r="D12" s="12"/>
    </row>
    <row r="13" spans="1:4" s="421" customFormat="1">
      <c r="A13" s="419"/>
      <c r="B13" s="173" t="s">
        <v>260</v>
      </c>
      <c r="C13" s="123"/>
      <c r="D13" s="12"/>
    </row>
    <row r="14" spans="1:4">
      <c r="A14" s="145"/>
      <c r="B14" s="129"/>
      <c r="D14" s="422"/>
    </row>
    <row r="15" spans="1:4" s="422" customFormat="1">
      <c r="A15" s="145">
        <v>9.1999999999999993</v>
      </c>
      <c r="B15" s="155" t="s">
        <v>456</v>
      </c>
      <c r="C15" s="21"/>
      <c r="D15" s="28"/>
    </row>
    <row r="16" spans="1:4" s="422" customFormat="1" ht="36" customHeight="1">
      <c r="A16" s="145"/>
      <c r="B16" s="173" t="s">
        <v>457</v>
      </c>
      <c r="C16" s="12"/>
      <c r="D16" s="28"/>
    </row>
    <row r="17" spans="1:4" s="422" customFormat="1" ht="18" customHeight="1">
      <c r="A17" s="145"/>
      <c r="B17" s="173"/>
      <c r="C17" s="12"/>
      <c r="D17" s="28"/>
    </row>
    <row r="18" spans="1:4" s="422" customFormat="1">
      <c r="A18" s="424"/>
      <c r="B18" s="132" t="s">
        <v>262</v>
      </c>
      <c r="C18" s="123"/>
      <c r="D18" s="12"/>
    </row>
    <row r="19" spans="1:4" s="422" customFormat="1" ht="42">
      <c r="A19" s="424"/>
      <c r="B19" s="425" t="s">
        <v>263</v>
      </c>
      <c r="C19" s="123"/>
      <c r="D19" s="12"/>
    </row>
    <row r="20" spans="1:4" s="422" customFormat="1" ht="28">
      <c r="A20" s="424"/>
      <c r="B20" s="425" t="s">
        <v>264</v>
      </c>
      <c r="C20" s="123"/>
      <c r="D20" s="12"/>
    </row>
    <row r="21" spans="1:4" s="422" customFormat="1">
      <c r="A21" s="145"/>
      <c r="B21" s="129"/>
      <c r="C21" s="123"/>
    </row>
    <row r="22" spans="1:4">
      <c r="A22" s="145">
        <v>9.3000000000000007</v>
      </c>
      <c r="B22" s="155" t="s">
        <v>458</v>
      </c>
      <c r="C22" s="21"/>
      <c r="D22" s="422"/>
    </row>
    <row r="23" spans="1:4">
      <c r="A23" s="145"/>
      <c r="B23" s="130" t="s">
        <v>266</v>
      </c>
      <c r="C23" s="21"/>
      <c r="D23" s="422"/>
    </row>
    <row r="24" spans="1:4">
      <c r="A24" s="145"/>
      <c r="B24" s="78" t="s">
        <v>267</v>
      </c>
      <c r="D24" s="422"/>
    </row>
    <row r="25" spans="1:4">
      <c r="A25" s="145"/>
      <c r="B25" s="78" t="s">
        <v>268</v>
      </c>
      <c r="D25" s="422"/>
    </row>
    <row r="26" spans="1:4">
      <c r="A26" s="145"/>
      <c r="B26" s="78" t="s">
        <v>269</v>
      </c>
      <c r="D26" s="422"/>
    </row>
    <row r="27" spans="1:4" s="422" customFormat="1">
      <c r="A27" s="145"/>
      <c r="B27" s="78" t="s">
        <v>270</v>
      </c>
      <c r="C27" s="12"/>
    </row>
    <row r="28" spans="1:4">
      <c r="A28" s="145"/>
      <c r="B28" s="131" t="s">
        <v>459</v>
      </c>
      <c r="D28" s="422"/>
    </row>
    <row r="29" spans="1:4">
      <c r="A29" s="145"/>
      <c r="B29" s="131"/>
      <c r="D29" s="422"/>
    </row>
    <row r="30" spans="1:4">
      <c r="A30" s="145" t="s">
        <v>522</v>
      </c>
      <c r="B30" s="132" t="s">
        <v>273</v>
      </c>
      <c r="C30" s="21"/>
      <c r="D30" s="422"/>
    </row>
    <row r="31" spans="1:4">
      <c r="A31" s="145"/>
      <c r="B31" s="131"/>
      <c r="D31" s="422"/>
    </row>
    <row r="32" spans="1:4">
      <c r="A32" s="145"/>
      <c r="B32" s="129"/>
      <c r="D32" s="422"/>
    </row>
    <row r="33" spans="1:3">
      <c r="A33" s="145">
        <v>9.4</v>
      </c>
      <c r="B33" s="155" t="s">
        <v>461</v>
      </c>
      <c r="C33" s="21"/>
    </row>
    <row r="34" spans="1:3" ht="84">
      <c r="A34" s="145"/>
      <c r="B34" s="134" t="s">
        <v>282</v>
      </c>
      <c r="C34" s="29"/>
    </row>
    <row r="35" spans="1:3">
      <c r="A35" s="145"/>
      <c r="B35" s="135"/>
      <c r="C35" s="29"/>
    </row>
    <row r="36" spans="1:3">
      <c r="A36" s="145" t="s">
        <v>523</v>
      </c>
      <c r="B36" s="136" t="s">
        <v>463</v>
      </c>
      <c r="C36" s="37"/>
    </row>
    <row r="37" spans="1:3">
      <c r="A37" s="145"/>
      <c r="B37" s="135" t="s">
        <v>464</v>
      </c>
      <c r="C37" s="29"/>
    </row>
    <row r="38" spans="1:3" ht="98">
      <c r="A38" s="145" t="s">
        <v>288</v>
      </c>
      <c r="B38" s="135" t="s">
        <v>465</v>
      </c>
      <c r="C38" s="29"/>
    </row>
    <row r="39" spans="1:3">
      <c r="A39" s="145"/>
      <c r="B39" s="137" t="s">
        <v>466</v>
      </c>
      <c r="C39" s="30"/>
    </row>
    <row r="40" spans="1:3">
      <c r="A40" s="145"/>
      <c r="B40" s="129"/>
    </row>
    <row r="41" spans="1:3">
      <c r="A41" s="145">
        <v>9.5</v>
      </c>
      <c r="B41" s="155" t="s">
        <v>467</v>
      </c>
      <c r="C41" s="21"/>
    </row>
    <row r="42" spans="1:3">
      <c r="A42" s="145"/>
      <c r="B42" s="138" t="s">
        <v>294</v>
      </c>
    </row>
    <row r="43" spans="1:3">
      <c r="A43" s="145"/>
      <c r="B43" s="137" t="s">
        <v>295</v>
      </c>
    </row>
    <row r="44" spans="1:3">
      <c r="A44" s="145"/>
      <c r="B44" s="137" t="s">
        <v>296</v>
      </c>
    </row>
    <row r="45" spans="1:3">
      <c r="A45" s="145"/>
      <c r="B45" s="137" t="s">
        <v>468</v>
      </c>
    </row>
    <row r="46" spans="1:3">
      <c r="A46" s="145"/>
      <c r="B46" s="137" t="s">
        <v>297</v>
      </c>
    </row>
    <row r="47" spans="1:3">
      <c r="A47" s="145"/>
      <c r="B47" s="131"/>
    </row>
    <row r="48" spans="1:3">
      <c r="A48" s="145"/>
      <c r="B48" s="155" t="s">
        <v>469</v>
      </c>
    </row>
    <row r="49" spans="1:3" ht="28">
      <c r="A49" s="145">
        <v>9.6</v>
      </c>
      <c r="B49" s="131" t="s">
        <v>470</v>
      </c>
      <c r="C49" s="697"/>
    </row>
    <row r="50" spans="1:3">
      <c r="A50" s="145"/>
      <c r="B50" s="129"/>
      <c r="C50" s="696"/>
    </row>
    <row r="51" spans="1:3">
      <c r="A51" s="145"/>
      <c r="B51" s="155" t="s">
        <v>283</v>
      </c>
      <c r="C51" s="696"/>
    </row>
    <row r="52" spans="1:3">
      <c r="A52" s="145">
        <v>9.6999999999999993</v>
      </c>
      <c r="B52" s="153" t="s">
        <v>471</v>
      </c>
      <c r="C52" s="21"/>
    </row>
    <row r="53" spans="1:3" ht="28">
      <c r="A53" s="145"/>
      <c r="B53" s="324" t="s">
        <v>284</v>
      </c>
      <c r="C53" s="30"/>
    </row>
    <row r="54" spans="1:3" ht="28">
      <c r="A54" s="145"/>
      <c r="B54" s="173" t="s">
        <v>285</v>
      </c>
      <c r="C54" s="696"/>
    </row>
    <row r="55" spans="1:3">
      <c r="A55" s="145"/>
      <c r="B55" s="137" t="s">
        <v>286</v>
      </c>
      <c r="C55" s="696"/>
    </row>
    <row r="56" spans="1:3">
      <c r="A56" s="145"/>
      <c r="B56" s="137"/>
      <c r="C56" s="30"/>
    </row>
    <row r="57" spans="1:3">
      <c r="A57" s="147" t="s">
        <v>524</v>
      </c>
      <c r="B57" s="136" t="s">
        <v>473</v>
      </c>
      <c r="C57" s="30"/>
    </row>
    <row r="58" spans="1:3">
      <c r="A58" s="146" t="s">
        <v>474</v>
      </c>
      <c r="B58" s="136" t="s">
        <v>475</v>
      </c>
      <c r="C58" s="30"/>
    </row>
    <row r="59" spans="1:3">
      <c r="A59" s="146"/>
      <c r="B59" s="137" t="s">
        <v>476</v>
      </c>
      <c r="C59" s="30"/>
    </row>
    <row r="60" spans="1:3">
      <c r="A60" s="146" t="s">
        <v>477</v>
      </c>
      <c r="B60" s="136" t="s">
        <v>478</v>
      </c>
      <c r="C60" s="30"/>
    </row>
    <row r="61" spans="1:3">
      <c r="A61" s="146"/>
      <c r="B61" s="137" t="s">
        <v>479</v>
      </c>
      <c r="C61" s="30"/>
    </row>
    <row r="62" spans="1:3" ht="28">
      <c r="A62" s="146" t="s">
        <v>480</v>
      </c>
      <c r="B62" s="136" t="s">
        <v>481</v>
      </c>
      <c r="C62" s="30"/>
    </row>
    <row r="63" spans="1:3">
      <c r="A63" s="146"/>
      <c r="B63" s="131" t="s">
        <v>482</v>
      </c>
      <c r="C63" s="30"/>
    </row>
    <row r="64" spans="1:3">
      <c r="A64" s="146" t="s">
        <v>483</v>
      </c>
      <c r="B64" s="136" t="s">
        <v>484</v>
      </c>
      <c r="C64" s="30"/>
    </row>
    <row r="65" spans="1:3">
      <c r="A65" s="146"/>
      <c r="B65" s="137" t="s">
        <v>485</v>
      </c>
      <c r="C65" s="30"/>
    </row>
    <row r="66" spans="1:3">
      <c r="A66" s="146" t="s">
        <v>486</v>
      </c>
      <c r="B66" s="136" t="s">
        <v>487</v>
      </c>
      <c r="C66" s="30"/>
    </row>
    <row r="67" spans="1:3">
      <c r="A67" s="146"/>
      <c r="B67" s="137"/>
      <c r="C67" s="30"/>
    </row>
    <row r="68" spans="1:3">
      <c r="A68" s="148" t="s">
        <v>488</v>
      </c>
      <c r="B68" s="136" t="s">
        <v>489</v>
      </c>
      <c r="C68" s="30"/>
    </row>
    <row r="69" spans="1:3">
      <c r="A69" s="146"/>
      <c r="B69" s="139"/>
      <c r="C69" s="30"/>
    </row>
    <row r="70" spans="1:3">
      <c r="A70" s="146" t="s">
        <v>490</v>
      </c>
      <c r="B70" s="136" t="s">
        <v>491</v>
      </c>
      <c r="C70" s="30"/>
    </row>
    <row r="71" spans="1:3">
      <c r="A71" s="146"/>
      <c r="B71" s="139"/>
      <c r="C71" s="30"/>
    </row>
    <row r="72" spans="1:3" ht="48.75" customHeight="1">
      <c r="A72" s="146" t="s">
        <v>492</v>
      </c>
      <c r="B72" s="136" t="s">
        <v>493</v>
      </c>
      <c r="C72" s="30"/>
    </row>
    <row r="73" spans="1:3">
      <c r="A73" s="146"/>
      <c r="B73" s="137" t="s">
        <v>494</v>
      </c>
      <c r="C73" s="30"/>
    </row>
    <row r="74" spans="1:3" ht="28">
      <c r="A74" s="146" t="s">
        <v>495</v>
      </c>
      <c r="B74" s="136" t="s">
        <v>496</v>
      </c>
      <c r="C74" s="30"/>
    </row>
    <row r="75" spans="1:3">
      <c r="A75" s="147"/>
      <c r="B75" s="137"/>
      <c r="C75" s="30"/>
    </row>
    <row r="76" spans="1:3">
      <c r="A76" s="157"/>
      <c r="B76" s="140"/>
      <c r="C76" s="21"/>
    </row>
    <row r="77" spans="1:3">
      <c r="A77" s="145">
        <v>9.8000000000000007</v>
      </c>
      <c r="B77" s="155" t="s">
        <v>497</v>
      </c>
      <c r="C77" s="21"/>
    </row>
    <row r="78" spans="1:3">
      <c r="A78" s="145"/>
      <c r="B78" s="130"/>
      <c r="C78" s="21"/>
    </row>
    <row r="79" spans="1:3" s="323" customFormat="1">
      <c r="A79" s="145"/>
      <c r="B79" s="132"/>
      <c r="C79" s="715"/>
    </row>
    <row r="80" spans="1:3" ht="42">
      <c r="A80" s="145"/>
      <c r="B80" s="327" t="s">
        <v>498</v>
      </c>
      <c r="C80" s="697"/>
    </row>
    <row r="81" spans="1:4">
      <c r="A81" s="145">
        <v>9.9</v>
      </c>
      <c r="B81" s="155" t="s">
        <v>384</v>
      </c>
      <c r="C81" s="698"/>
      <c r="D81" s="422"/>
    </row>
    <row r="82" spans="1:4">
      <c r="A82" s="145"/>
      <c r="B82" s="138" t="s">
        <v>385</v>
      </c>
      <c r="C82" s="697"/>
      <c r="D82" s="422"/>
    </row>
    <row r="83" spans="1:4">
      <c r="A83" s="145"/>
      <c r="B83" s="132"/>
      <c r="C83" s="21"/>
      <c r="D83" s="422"/>
    </row>
    <row r="84" spans="1:4">
      <c r="A84" s="147">
        <v>9.1</v>
      </c>
      <c r="B84" s="155" t="s">
        <v>499</v>
      </c>
      <c r="D84" s="422"/>
    </row>
    <row r="85" spans="1:4">
      <c r="A85" s="145"/>
      <c r="B85" s="138" t="s">
        <v>500</v>
      </c>
      <c r="C85" s="697"/>
      <c r="D85" s="422"/>
    </row>
    <row r="86" spans="1:4" s="32" customFormat="1" ht="42">
      <c r="A86" s="463" t="s">
        <v>288</v>
      </c>
      <c r="B86" s="77" t="s">
        <v>501</v>
      </c>
      <c r="C86" s="143"/>
      <c r="D86" s="30"/>
    </row>
    <row r="87" spans="1:4" s="32" customFormat="1" ht="42">
      <c r="A87" s="463" t="s">
        <v>288</v>
      </c>
      <c r="B87" s="77" t="s">
        <v>502</v>
      </c>
      <c r="C87" s="143"/>
      <c r="D87" s="30"/>
    </row>
    <row r="88" spans="1:4">
      <c r="A88" s="464"/>
      <c r="B88" s="129"/>
      <c r="C88" s="698"/>
      <c r="D88" s="422"/>
    </row>
    <row r="89" spans="1:4" s="323" customFormat="1" ht="41.25" customHeight="1">
      <c r="A89" s="147">
        <v>9.11</v>
      </c>
      <c r="B89" s="155" t="s">
        <v>503</v>
      </c>
      <c r="C89" s="123"/>
      <c r="D89" s="422"/>
    </row>
    <row r="90" spans="1:4" ht="42">
      <c r="A90" s="145"/>
      <c r="B90" s="297" t="s">
        <v>504</v>
      </c>
      <c r="C90" s="21"/>
      <c r="D90" s="422"/>
    </row>
    <row r="91" spans="1:4" ht="42">
      <c r="A91" s="145"/>
      <c r="B91" s="327" t="s">
        <v>505</v>
      </c>
      <c r="C91" s="30"/>
      <c r="D91" s="422"/>
    </row>
    <row r="92" spans="1:4" s="323" customFormat="1" ht="70.5" customHeight="1">
      <c r="A92" s="145">
        <v>9.1199999999999992</v>
      </c>
      <c r="B92" s="155" t="s">
        <v>506</v>
      </c>
      <c r="C92" s="123"/>
      <c r="D92" s="422"/>
    </row>
    <row r="93" spans="1:4" ht="28">
      <c r="A93" s="145"/>
      <c r="B93" s="138" t="s">
        <v>507</v>
      </c>
      <c r="C93" s="123"/>
      <c r="D93" s="422"/>
    </row>
    <row r="94" spans="1:4" ht="70">
      <c r="A94" s="145"/>
      <c r="B94" s="327" t="s">
        <v>508</v>
      </c>
      <c r="C94" s="715"/>
      <c r="D94" s="422"/>
    </row>
    <row r="95" spans="1:4">
      <c r="A95" s="145">
        <v>9.1300000000000008</v>
      </c>
      <c r="B95" s="155" t="s">
        <v>509</v>
      </c>
      <c r="C95" s="123"/>
      <c r="D95" s="422"/>
    </row>
    <row r="96" spans="1:4" ht="42">
      <c r="A96" s="145"/>
      <c r="B96" s="128" t="s">
        <v>510</v>
      </c>
      <c r="C96" s="123"/>
      <c r="D96" s="422"/>
    </row>
    <row r="97" spans="1:3">
      <c r="A97" s="145"/>
      <c r="B97" s="129"/>
      <c r="C97" s="715"/>
    </row>
    <row r="98" spans="1:3">
      <c r="A98" s="145">
        <v>9.14</v>
      </c>
      <c r="B98" s="155" t="s">
        <v>511</v>
      </c>
      <c r="C98" s="123"/>
    </row>
    <row r="99" spans="1:3" ht="28">
      <c r="A99" s="145"/>
      <c r="B99" s="128" t="s">
        <v>512</v>
      </c>
      <c r="C99" s="715"/>
    </row>
    <row r="100" spans="1:3">
      <c r="A100" s="145" t="s">
        <v>303</v>
      </c>
      <c r="B100" s="132" t="s">
        <v>304</v>
      </c>
      <c r="C100" s="123"/>
    </row>
    <row r="101" spans="1:3" ht="25">
      <c r="A101" s="149" t="s">
        <v>305</v>
      </c>
      <c r="B101" s="131"/>
      <c r="C101" s="123"/>
    </row>
    <row r="102" spans="1:3">
      <c r="A102" s="149" t="s">
        <v>306</v>
      </c>
      <c r="B102" s="131"/>
      <c r="C102" s="123"/>
    </row>
    <row r="103" spans="1:3" ht="37.5">
      <c r="A103" s="149" t="s">
        <v>307</v>
      </c>
      <c r="B103" s="131"/>
      <c r="C103" s="123"/>
    </row>
    <row r="104" spans="1:3">
      <c r="A104" s="150" t="s">
        <v>308</v>
      </c>
      <c r="B104" s="129"/>
    </row>
  </sheetData>
  <phoneticPr fontId="7" type="noConversion"/>
  <pageMargins left="0.75" right="0.75" top="1" bottom="1" header="0.5" footer="0.5"/>
  <pageSetup paperSize="9" orientation="portrait" r:id="rId1"/>
  <headerFooter alignWithMargins="0"/>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3357F-2582-4EAE-8074-E5F5F3259DEF}">
  <sheetPr>
    <tabColor rgb="FF92D050"/>
  </sheetPr>
  <dimension ref="A1:AJ2008"/>
  <sheetViews>
    <sheetView zoomScaleNormal="100" workbookViewId="0">
      <selection activeCell="C1194" sqref="C1194"/>
    </sheetView>
  </sheetViews>
  <sheetFormatPr defaultColWidth="9" defaultRowHeight="15"/>
  <cols>
    <col min="1" max="1" width="8.1796875" style="762" customWidth="1"/>
    <col min="2" max="2" width="5.7265625" style="762" customWidth="1"/>
    <col min="3" max="3" width="115.26953125" style="769" customWidth="1"/>
    <col min="4" max="4" width="9.453125" style="770" bestFit="1" customWidth="1"/>
    <col min="5" max="5" width="9.1796875" style="771" customWidth="1"/>
    <col min="6" max="6" width="5.1796875" style="772" customWidth="1"/>
    <col min="7" max="7" width="5.1796875" style="772" hidden="1" customWidth="1"/>
    <col min="8" max="8" width="8.1796875" style="762" hidden="1" customWidth="1"/>
    <col min="9" max="9" width="5.7265625" style="762" hidden="1" customWidth="1"/>
    <col min="10" max="10" width="79.26953125" style="769" hidden="1" customWidth="1"/>
    <col min="11" max="11" width="9.453125" style="770" hidden="1" customWidth="1"/>
    <col min="12" max="12" width="9.1796875" style="771" hidden="1" customWidth="1"/>
    <col min="13" max="13" width="9" style="772"/>
    <col min="14" max="36" width="9" style="773"/>
    <col min="37" max="253" width="9" style="772"/>
    <col min="254" max="254" width="6.81640625" style="772" customWidth="1"/>
    <col min="255" max="255" width="5.7265625" style="772" customWidth="1"/>
    <col min="256" max="256" width="79.26953125" style="772" customWidth="1"/>
    <col min="257" max="257" width="30.54296875" style="772" customWidth="1"/>
    <col min="258" max="258" width="35.1796875" style="772" customWidth="1"/>
    <col min="259" max="259" width="9.453125" style="772" bestFit="1" customWidth="1"/>
    <col min="260" max="260" width="9.1796875" style="772" customWidth="1"/>
    <col min="261" max="262" width="5.1796875" style="772" customWidth="1"/>
    <col min="263" max="263" width="79" style="772" customWidth="1"/>
    <col min="264" max="264" width="30.1796875" style="772" customWidth="1"/>
    <col min="265" max="265" width="40.1796875" style="772" customWidth="1"/>
    <col min="266" max="509" width="9" style="772"/>
    <col min="510" max="510" width="6.81640625" style="772" customWidth="1"/>
    <col min="511" max="511" width="5.7265625" style="772" customWidth="1"/>
    <col min="512" max="512" width="79.26953125" style="772" customWidth="1"/>
    <col min="513" max="513" width="30.54296875" style="772" customWidth="1"/>
    <col min="514" max="514" width="35.1796875" style="772" customWidth="1"/>
    <col min="515" max="515" width="9.453125" style="772" bestFit="1" customWidth="1"/>
    <col min="516" max="516" width="9.1796875" style="772" customWidth="1"/>
    <col min="517" max="518" width="5.1796875" style="772" customWidth="1"/>
    <col min="519" max="519" width="79" style="772" customWidth="1"/>
    <col min="520" max="520" width="30.1796875" style="772" customWidth="1"/>
    <col min="521" max="521" width="40.1796875" style="772" customWidth="1"/>
    <col min="522" max="765" width="9" style="772"/>
    <col min="766" max="766" width="6.81640625" style="772" customWidth="1"/>
    <col min="767" max="767" width="5.7265625" style="772" customWidth="1"/>
    <col min="768" max="768" width="79.26953125" style="772" customWidth="1"/>
    <col min="769" max="769" width="30.54296875" style="772" customWidth="1"/>
    <col min="770" max="770" width="35.1796875" style="772" customWidth="1"/>
    <col min="771" max="771" width="9.453125" style="772" bestFit="1" customWidth="1"/>
    <col min="772" max="772" width="9.1796875" style="772" customWidth="1"/>
    <col min="773" max="774" width="5.1796875" style="772" customWidth="1"/>
    <col min="775" max="775" width="79" style="772" customWidth="1"/>
    <col min="776" max="776" width="30.1796875" style="772" customWidth="1"/>
    <col min="777" max="777" width="40.1796875" style="772" customWidth="1"/>
    <col min="778" max="1021" width="9" style="772"/>
    <col min="1022" max="1022" width="6.81640625" style="772" customWidth="1"/>
    <col min="1023" max="1023" width="5.7265625" style="772" customWidth="1"/>
    <col min="1024" max="1024" width="79.26953125" style="772" customWidth="1"/>
    <col min="1025" max="1025" width="30.54296875" style="772" customWidth="1"/>
    <col min="1026" max="1026" width="35.1796875" style="772" customWidth="1"/>
    <col min="1027" max="1027" width="9.453125" style="772" bestFit="1" customWidth="1"/>
    <col min="1028" max="1028" width="9.1796875" style="772" customWidth="1"/>
    <col min="1029" max="1030" width="5.1796875" style="772" customWidth="1"/>
    <col min="1031" max="1031" width="79" style="772" customWidth="1"/>
    <col min="1032" max="1032" width="30.1796875" style="772" customWidth="1"/>
    <col min="1033" max="1033" width="40.1796875" style="772" customWidth="1"/>
    <col min="1034" max="1277" width="9" style="772"/>
    <col min="1278" max="1278" width="6.81640625" style="772" customWidth="1"/>
    <col min="1279" max="1279" width="5.7265625" style="772" customWidth="1"/>
    <col min="1280" max="1280" width="79.26953125" style="772" customWidth="1"/>
    <col min="1281" max="1281" width="30.54296875" style="772" customWidth="1"/>
    <col min="1282" max="1282" width="35.1796875" style="772" customWidth="1"/>
    <col min="1283" max="1283" width="9.453125" style="772" bestFit="1" customWidth="1"/>
    <col min="1284" max="1284" width="9.1796875" style="772" customWidth="1"/>
    <col min="1285" max="1286" width="5.1796875" style="772" customWidth="1"/>
    <col min="1287" max="1287" width="79" style="772" customWidth="1"/>
    <col min="1288" max="1288" width="30.1796875" style="772" customWidth="1"/>
    <col min="1289" max="1289" width="40.1796875" style="772" customWidth="1"/>
    <col min="1290" max="1533" width="9" style="772"/>
    <col min="1534" max="1534" width="6.81640625" style="772" customWidth="1"/>
    <col min="1535" max="1535" width="5.7265625" style="772" customWidth="1"/>
    <col min="1536" max="1536" width="79.26953125" style="772" customWidth="1"/>
    <col min="1537" max="1537" width="30.54296875" style="772" customWidth="1"/>
    <col min="1538" max="1538" width="35.1796875" style="772" customWidth="1"/>
    <col min="1539" max="1539" width="9.453125" style="772" bestFit="1" customWidth="1"/>
    <col min="1540" max="1540" width="9.1796875" style="772" customWidth="1"/>
    <col min="1541" max="1542" width="5.1796875" style="772" customWidth="1"/>
    <col min="1543" max="1543" width="79" style="772" customWidth="1"/>
    <col min="1544" max="1544" width="30.1796875" style="772" customWidth="1"/>
    <col min="1545" max="1545" width="40.1796875" style="772" customWidth="1"/>
    <col min="1546" max="1789" width="9" style="772"/>
    <col min="1790" max="1790" width="6.81640625" style="772" customWidth="1"/>
    <col min="1791" max="1791" width="5.7265625" style="772" customWidth="1"/>
    <col min="1792" max="1792" width="79.26953125" style="772" customWidth="1"/>
    <col min="1793" max="1793" width="30.54296875" style="772" customWidth="1"/>
    <col min="1794" max="1794" width="35.1796875" style="772" customWidth="1"/>
    <col min="1795" max="1795" width="9.453125" style="772" bestFit="1" customWidth="1"/>
    <col min="1796" max="1796" width="9.1796875" style="772" customWidth="1"/>
    <col min="1797" max="1798" width="5.1796875" style="772" customWidth="1"/>
    <col min="1799" max="1799" width="79" style="772" customWidth="1"/>
    <col min="1800" max="1800" width="30.1796875" style="772" customWidth="1"/>
    <col min="1801" max="1801" width="40.1796875" style="772" customWidth="1"/>
    <col min="1802" max="2045" width="9" style="772"/>
    <col min="2046" max="2046" width="6.81640625" style="772" customWidth="1"/>
    <col min="2047" max="2047" width="5.7265625" style="772" customWidth="1"/>
    <col min="2048" max="2048" width="79.26953125" style="772" customWidth="1"/>
    <col min="2049" max="2049" width="30.54296875" style="772" customWidth="1"/>
    <col min="2050" max="2050" width="35.1796875" style="772" customWidth="1"/>
    <col min="2051" max="2051" width="9.453125" style="772" bestFit="1" customWidth="1"/>
    <col min="2052" max="2052" width="9.1796875" style="772" customWidth="1"/>
    <col min="2053" max="2054" width="5.1796875" style="772" customWidth="1"/>
    <col min="2055" max="2055" width="79" style="772" customWidth="1"/>
    <col min="2056" max="2056" width="30.1796875" style="772" customWidth="1"/>
    <col min="2057" max="2057" width="40.1796875" style="772" customWidth="1"/>
    <col min="2058" max="2301" width="9" style="772"/>
    <col min="2302" max="2302" width="6.81640625" style="772" customWidth="1"/>
    <col min="2303" max="2303" width="5.7265625" style="772" customWidth="1"/>
    <col min="2304" max="2304" width="79.26953125" style="772" customWidth="1"/>
    <col min="2305" max="2305" width="30.54296875" style="772" customWidth="1"/>
    <col min="2306" max="2306" width="35.1796875" style="772" customWidth="1"/>
    <col min="2307" max="2307" width="9.453125" style="772" bestFit="1" customWidth="1"/>
    <col min="2308" max="2308" width="9.1796875" style="772" customWidth="1"/>
    <col min="2309" max="2310" width="5.1796875" style="772" customWidth="1"/>
    <col min="2311" max="2311" width="79" style="772" customWidth="1"/>
    <col min="2312" max="2312" width="30.1796875" style="772" customWidth="1"/>
    <col min="2313" max="2313" width="40.1796875" style="772" customWidth="1"/>
    <col min="2314" max="2557" width="9" style="772"/>
    <col min="2558" max="2558" width="6.81640625" style="772" customWidth="1"/>
    <col min="2559" max="2559" width="5.7265625" style="772" customWidth="1"/>
    <col min="2560" max="2560" width="79.26953125" style="772" customWidth="1"/>
    <col min="2561" max="2561" width="30.54296875" style="772" customWidth="1"/>
    <col min="2562" max="2562" width="35.1796875" style="772" customWidth="1"/>
    <col min="2563" max="2563" width="9.453125" style="772" bestFit="1" customWidth="1"/>
    <col min="2564" max="2564" width="9.1796875" style="772" customWidth="1"/>
    <col min="2565" max="2566" width="5.1796875" style="772" customWidth="1"/>
    <col min="2567" max="2567" width="79" style="772" customWidth="1"/>
    <col min="2568" max="2568" width="30.1796875" style="772" customWidth="1"/>
    <col min="2569" max="2569" width="40.1796875" style="772" customWidth="1"/>
    <col min="2570" max="2813" width="9" style="772"/>
    <col min="2814" max="2814" width="6.81640625" style="772" customWidth="1"/>
    <col min="2815" max="2815" width="5.7265625" style="772" customWidth="1"/>
    <col min="2816" max="2816" width="79.26953125" style="772" customWidth="1"/>
    <col min="2817" max="2817" width="30.54296875" style="772" customWidth="1"/>
    <col min="2818" max="2818" width="35.1796875" style="772" customWidth="1"/>
    <col min="2819" max="2819" width="9.453125" style="772" bestFit="1" customWidth="1"/>
    <col min="2820" max="2820" width="9.1796875" style="772" customWidth="1"/>
    <col min="2821" max="2822" width="5.1796875" style="772" customWidth="1"/>
    <col min="2823" max="2823" width="79" style="772" customWidth="1"/>
    <col min="2824" max="2824" width="30.1796875" style="772" customWidth="1"/>
    <col min="2825" max="2825" width="40.1796875" style="772" customWidth="1"/>
    <col min="2826" max="3069" width="9" style="772"/>
    <col min="3070" max="3070" width="6.81640625" style="772" customWidth="1"/>
    <col min="3071" max="3071" width="5.7265625" style="772" customWidth="1"/>
    <col min="3072" max="3072" width="79.26953125" style="772" customWidth="1"/>
    <col min="3073" max="3073" width="30.54296875" style="772" customWidth="1"/>
    <col min="3074" max="3074" width="35.1796875" style="772" customWidth="1"/>
    <col min="3075" max="3075" width="9.453125" style="772" bestFit="1" customWidth="1"/>
    <col min="3076" max="3076" width="9.1796875" style="772" customWidth="1"/>
    <col min="3077" max="3078" width="5.1796875" style="772" customWidth="1"/>
    <col min="3079" max="3079" width="79" style="772" customWidth="1"/>
    <col min="3080" max="3080" width="30.1796875" style="772" customWidth="1"/>
    <col min="3081" max="3081" width="40.1796875" style="772" customWidth="1"/>
    <col min="3082" max="3325" width="9" style="772"/>
    <col min="3326" max="3326" width="6.81640625" style="772" customWidth="1"/>
    <col min="3327" max="3327" width="5.7265625" style="772" customWidth="1"/>
    <col min="3328" max="3328" width="79.26953125" style="772" customWidth="1"/>
    <col min="3329" max="3329" width="30.54296875" style="772" customWidth="1"/>
    <col min="3330" max="3330" width="35.1796875" style="772" customWidth="1"/>
    <col min="3331" max="3331" width="9.453125" style="772" bestFit="1" customWidth="1"/>
    <col min="3332" max="3332" width="9.1796875" style="772" customWidth="1"/>
    <col min="3333" max="3334" width="5.1796875" style="772" customWidth="1"/>
    <col min="3335" max="3335" width="79" style="772" customWidth="1"/>
    <col min="3336" max="3336" width="30.1796875" style="772" customWidth="1"/>
    <col min="3337" max="3337" width="40.1796875" style="772" customWidth="1"/>
    <col min="3338" max="3581" width="9" style="772"/>
    <col min="3582" max="3582" width="6.81640625" style="772" customWidth="1"/>
    <col min="3583" max="3583" width="5.7265625" style="772" customWidth="1"/>
    <col min="3584" max="3584" width="79.26953125" style="772" customWidth="1"/>
    <col min="3585" max="3585" width="30.54296875" style="772" customWidth="1"/>
    <col min="3586" max="3586" width="35.1796875" style="772" customWidth="1"/>
    <col min="3587" max="3587" width="9.453125" style="772" bestFit="1" customWidth="1"/>
    <col min="3588" max="3588" width="9.1796875" style="772" customWidth="1"/>
    <col min="3589" max="3590" width="5.1796875" style="772" customWidth="1"/>
    <col min="3591" max="3591" width="79" style="772" customWidth="1"/>
    <col min="3592" max="3592" width="30.1796875" style="772" customWidth="1"/>
    <col min="3593" max="3593" width="40.1796875" style="772" customWidth="1"/>
    <col min="3594" max="3837" width="9" style="772"/>
    <col min="3838" max="3838" width="6.81640625" style="772" customWidth="1"/>
    <col min="3839" max="3839" width="5.7265625" style="772" customWidth="1"/>
    <col min="3840" max="3840" width="79.26953125" style="772" customWidth="1"/>
    <col min="3841" max="3841" width="30.54296875" style="772" customWidth="1"/>
    <col min="3842" max="3842" width="35.1796875" style="772" customWidth="1"/>
    <col min="3843" max="3843" width="9.453125" style="772" bestFit="1" customWidth="1"/>
    <col min="3844" max="3844" width="9.1796875" style="772" customWidth="1"/>
    <col min="3845" max="3846" width="5.1796875" style="772" customWidth="1"/>
    <col min="3847" max="3847" width="79" style="772" customWidth="1"/>
    <col min="3848" max="3848" width="30.1796875" style="772" customWidth="1"/>
    <col min="3849" max="3849" width="40.1796875" style="772" customWidth="1"/>
    <col min="3850" max="4093" width="9" style="772"/>
    <col min="4094" max="4094" width="6.81640625" style="772" customWidth="1"/>
    <col min="4095" max="4095" width="5.7265625" style="772" customWidth="1"/>
    <col min="4096" max="4096" width="79.26953125" style="772" customWidth="1"/>
    <col min="4097" max="4097" width="30.54296875" style="772" customWidth="1"/>
    <col min="4098" max="4098" width="35.1796875" style="772" customWidth="1"/>
    <col min="4099" max="4099" width="9.453125" style="772" bestFit="1" customWidth="1"/>
    <col min="4100" max="4100" width="9.1796875" style="772" customWidth="1"/>
    <col min="4101" max="4102" width="5.1796875" style="772" customWidth="1"/>
    <col min="4103" max="4103" width="79" style="772" customWidth="1"/>
    <col min="4104" max="4104" width="30.1796875" style="772" customWidth="1"/>
    <col min="4105" max="4105" width="40.1796875" style="772" customWidth="1"/>
    <col min="4106" max="4349" width="9" style="772"/>
    <col min="4350" max="4350" width="6.81640625" style="772" customWidth="1"/>
    <col min="4351" max="4351" width="5.7265625" style="772" customWidth="1"/>
    <col min="4352" max="4352" width="79.26953125" style="772" customWidth="1"/>
    <col min="4353" max="4353" width="30.54296875" style="772" customWidth="1"/>
    <col min="4354" max="4354" width="35.1796875" style="772" customWidth="1"/>
    <col min="4355" max="4355" width="9.453125" style="772" bestFit="1" customWidth="1"/>
    <col min="4356" max="4356" width="9.1796875" style="772" customWidth="1"/>
    <col min="4357" max="4358" width="5.1796875" style="772" customWidth="1"/>
    <col min="4359" max="4359" width="79" style="772" customWidth="1"/>
    <col min="4360" max="4360" width="30.1796875" style="772" customWidth="1"/>
    <col min="4361" max="4361" width="40.1796875" style="772" customWidth="1"/>
    <col min="4362" max="4605" width="9" style="772"/>
    <col min="4606" max="4606" width="6.81640625" style="772" customWidth="1"/>
    <col min="4607" max="4607" width="5.7265625" style="772" customWidth="1"/>
    <col min="4608" max="4608" width="79.26953125" style="772" customWidth="1"/>
    <col min="4609" max="4609" width="30.54296875" style="772" customWidth="1"/>
    <col min="4610" max="4610" width="35.1796875" style="772" customWidth="1"/>
    <col min="4611" max="4611" width="9.453125" style="772" bestFit="1" customWidth="1"/>
    <col min="4612" max="4612" width="9.1796875" style="772" customWidth="1"/>
    <col min="4613" max="4614" width="5.1796875" style="772" customWidth="1"/>
    <col min="4615" max="4615" width="79" style="772" customWidth="1"/>
    <col min="4616" max="4616" width="30.1796875" style="772" customWidth="1"/>
    <col min="4617" max="4617" width="40.1796875" style="772" customWidth="1"/>
    <col min="4618" max="4861" width="9" style="772"/>
    <col min="4862" max="4862" width="6.81640625" style="772" customWidth="1"/>
    <col min="4863" max="4863" width="5.7265625" style="772" customWidth="1"/>
    <col min="4864" max="4864" width="79.26953125" style="772" customWidth="1"/>
    <col min="4865" max="4865" width="30.54296875" style="772" customWidth="1"/>
    <col min="4866" max="4866" width="35.1796875" style="772" customWidth="1"/>
    <col min="4867" max="4867" width="9.453125" style="772" bestFit="1" customWidth="1"/>
    <col min="4868" max="4868" width="9.1796875" style="772" customWidth="1"/>
    <col min="4869" max="4870" width="5.1796875" style="772" customWidth="1"/>
    <col min="4871" max="4871" width="79" style="772" customWidth="1"/>
    <col min="4872" max="4872" width="30.1796875" style="772" customWidth="1"/>
    <col min="4873" max="4873" width="40.1796875" style="772" customWidth="1"/>
    <col min="4874" max="5117" width="9" style="772"/>
    <col min="5118" max="5118" width="6.81640625" style="772" customWidth="1"/>
    <col min="5119" max="5119" width="5.7265625" style="772" customWidth="1"/>
    <col min="5120" max="5120" width="79.26953125" style="772" customWidth="1"/>
    <col min="5121" max="5121" width="30.54296875" style="772" customWidth="1"/>
    <col min="5122" max="5122" width="35.1796875" style="772" customWidth="1"/>
    <col min="5123" max="5123" width="9.453125" style="772" bestFit="1" customWidth="1"/>
    <col min="5124" max="5124" width="9.1796875" style="772" customWidth="1"/>
    <col min="5125" max="5126" width="5.1796875" style="772" customWidth="1"/>
    <col min="5127" max="5127" width="79" style="772" customWidth="1"/>
    <col min="5128" max="5128" width="30.1796875" style="772" customWidth="1"/>
    <col min="5129" max="5129" width="40.1796875" style="772" customWidth="1"/>
    <col min="5130" max="5373" width="9" style="772"/>
    <col min="5374" max="5374" width="6.81640625" style="772" customWidth="1"/>
    <col min="5375" max="5375" width="5.7265625" style="772" customWidth="1"/>
    <col min="5376" max="5376" width="79.26953125" style="772" customWidth="1"/>
    <col min="5377" max="5377" width="30.54296875" style="772" customWidth="1"/>
    <col min="5378" max="5378" width="35.1796875" style="772" customWidth="1"/>
    <col min="5379" max="5379" width="9.453125" style="772" bestFit="1" customWidth="1"/>
    <col min="5380" max="5380" width="9.1796875" style="772" customWidth="1"/>
    <col min="5381" max="5382" width="5.1796875" style="772" customWidth="1"/>
    <col min="5383" max="5383" width="79" style="772" customWidth="1"/>
    <col min="5384" max="5384" width="30.1796875" style="772" customWidth="1"/>
    <col min="5385" max="5385" width="40.1796875" style="772" customWidth="1"/>
    <col min="5386" max="5629" width="9" style="772"/>
    <col min="5630" max="5630" width="6.81640625" style="772" customWidth="1"/>
    <col min="5631" max="5631" width="5.7265625" style="772" customWidth="1"/>
    <col min="5632" max="5632" width="79.26953125" style="772" customWidth="1"/>
    <col min="5633" max="5633" width="30.54296875" style="772" customWidth="1"/>
    <col min="5634" max="5634" width="35.1796875" style="772" customWidth="1"/>
    <col min="5635" max="5635" width="9.453125" style="772" bestFit="1" customWidth="1"/>
    <col min="5636" max="5636" width="9.1796875" style="772" customWidth="1"/>
    <col min="5637" max="5638" width="5.1796875" style="772" customWidth="1"/>
    <col min="5639" max="5639" width="79" style="772" customWidth="1"/>
    <col min="5640" max="5640" width="30.1796875" style="772" customWidth="1"/>
    <col min="5641" max="5641" width="40.1796875" style="772" customWidth="1"/>
    <col min="5642" max="5885" width="9" style="772"/>
    <col min="5886" max="5886" width="6.81640625" style="772" customWidth="1"/>
    <col min="5887" max="5887" width="5.7265625" style="772" customWidth="1"/>
    <col min="5888" max="5888" width="79.26953125" style="772" customWidth="1"/>
    <col min="5889" max="5889" width="30.54296875" style="772" customWidth="1"/>
    <col min="5890" max="5890" width="35.1796875" style="772" customWidth="1"/>
    <col min="5891" max="5891" width="9.453125" style="772" bestFit="1" customWidth="1"/>
    <col min="5892" max="5892" width="9.1796875" style="772" customWidth="1"/>
    <col min="5893" max="5894" width="5.1796875" style="772" customWidth="1"/>
    <col min="5895" max="5895" width="79" style="772" customWidth="1"/>
    <col min="5896" max="5896" width="30.1796875" style="772" customWidth="1"/>
    <col min="5897" max="5897" width="40.1796875" style="772" customWidth="1"/>
    <col min="5898" max="6141" width="9" style="772"/>
    <col min="6142" max="6142" width="6.81640625" style="772" customWidth="1"/>
    <col min="6143" max="6143" width="5.7265625" style="772" customWidth="1"/>
    <col min="6144" max="6144" width="79.26953125" style="772" customWidth="1"/>
    <col min="6145" max="6145" width="30.54296875" style="772" customWidth="1"/>
    <col min="6146" max="6146" width="35.1796875" style="772" customWidth="1"/>
    <col min="6147" max="6147" width="9.453125" style="772" bestFit="1" customWidth="1"/>
    <col min="6148" max="6148" width="9.1796875" style="772" customWidth="1"/>
    <col min="6149" max="6150" width="5.1796875" style="772" customWidth="1"/>
    <col min="6151" max="6151" width="79" style="772" customWidth="1"/>
    <col min="6152" max="6152" width="30.1796875" style="772" customWidth="1"/>
    <col min="6153" max="6153" width="40.1796875" style="772" customWidth="1"/>
    <col min="6154" max="6397" width="9" style="772"/>
    <col min="6398" max="6398" width="6.81640625" style="772" customWidth="1"/>
    <col min="6399" max="6399" width="5.7265625" style="772" customWidth="1"/>
    <col min="6400" max="6400" width="79.26953125" style="772" customWidth="1"/>
    <col min="6401" max="6401" width="30.54296875" style="772" customWidth="1"/>
    <col min="6402" max="6402" width="35.1796875" style="772" customWidth="1"/>
    <col min="6403" max="6403" width="9.453125" style="772" bestFit="1" customWidth="1"/>
    <col min="6404" max="6404" width="9.1796875" style="772" customWidth="1"/>
    <col min="6405" max="6406" width="5.1796875" style="772" customWidth="1"/>
    <col min="6407" max="6407" width="79" style="772" customWidth="1"/>
    <col min="6408" max="6408" width="30.1796875" style="772" customWidth="1"/>
    <col min="6409" max="6409" width="40.1796875" style="772" customWidth="1"/>
    <col min="6410" max="6653" width="9" style="772"/>
    <col min="6654" max="6654" width="6.81640625" style="772" customWidth="1"/>
    <col min="6655" max="6655" width="5.7265625" style="772" customWidth="1"/>
    <col min="6656" max="6656" width="79.26953125" style="772" customWidth="1"/>
    <col min="6657" max="6657" width="30.54296875" style="772" customWidth="1"/>
    <col min="6658" max="6658" width="35.1796875" style="772" customWidth="1"/>
    <col min="6659" max="6659" width="9.453125" style="772" bestFit="1" customWidth="1"/>
    <col min="6660" max="6660" width="9.1796875" style="772" customWidth="1"/>
    <col min="6661" max="6662" width="5.1796875" style="772" customWidth="1"/>
    <col min="6663" max="6663" width="79" style="772" customWidth="1"/>
    <col min="6664" max="6664" width="30.1796875" style="772" customWidth="1"/>
    <col min="6665" max="6665" width="40.1796875" style="772" customWidth="1"/>
    <col min="6666" max="6909" width="9" style="772"/>
    <col min="6910" max="6910" width="6.81640625" style="772" customWidth="1"/>
    <col min="6911" max="6911" width="5.7265625" style="772" customWidth="1"/>
    <col min="6912" max="6912" width="79.26953125" style="772" customWidth="1"/>
    <col min="6913" max="6913" width="30.54296875" style="772" customWidth="1"/>
    <col min="6914" max="6914" width="35.1796875" style="772" customWidth="1"/>
    <col min="6915" max="6915" width="9.453125" style="772" bestFit="1" customWidth="1"/>
    <col min="6916" max="6916" width="9.1796875" style="772" customWidth="1"/>
    <col min="6917" max="6918" width="5.1796875" style="772" customWidth="1"/>
    <col min="6919" max="6919" width="79" style="772" customWidth="1"/>
    <col min="6920" max="6920" width="30.1796875" style="772" customWidth="1"/>
    <col min="6921" max="6921" width="40.1796875" style="772" customWidth="1"/>
    <col min="6922" max="7165" width="9" style="772"/>
    <col min="7166" max="7166" width="6.81640625" style="772" customWidth="1"/>
    <col min="7167" max="7167" width="5.7265625" style="772" customWidth="1"/>
    <col min="7168" max="7168" width="79.26953125" style="772" customWidth="1"/>
    <col min="7169" max="7169" width="30.54296875" style="772" customWidth="1"/>
    <col min="7170" max="7170" width="35.1796875" style="772" customWidth="1"/>
    <col min="7171" max="7171" width="9.453125" style="772" bestFit="1" customWidth="1"/>
    <col min="7172" max="7172" width="9.1796875" style="772" customWidth="1"/>
    <col min="7173" max="7174" width="5.1796875" style="772" customWidth="1"/>
    <col min="7175" max="7175" width="79" style="772" customWidth="1"/>
    <col min="7176" max="7176" width="30.1796875" style="772" customWidth="1"/>
    <col min="7177" max="7177" width="40.1796875" style="772" customWidth="1"/>
    <col min="7178" max="7421" width="9" style="772"/>
    <col min="7422" max="7422" width="6.81640625" style="772" customWidth="1"/>
    <col min="7423" max="7423" width="5.7265625" style="772" customWidth="1"/>
    <col min="7424" max="7424" width="79.26953125" style="772" customWidth="1"/>
    <col min="7425" max="7425" width="30.54296875" style="772" customWidth="1"/>
    <col min="7426" max="7426" width="35.1796875" style="772" customWidth="1"/>
    <col min="7427" max="7427" width="9.453125" style="772" bestFit="1" customWidth="1"/>
    <col min="7428" max="7428" width="9.1796875" style="772" customWidth="1"/>
    <col min="7429" max="7430" width="5.1796875" style="772" customWidth="1"/>
    <col min="7431" max="7431" width="79" style="772" customWidth="1"/>
    <col min="7432" max="7432" width="30.1796875" style="772" customWidth="1"/>
    <col min="7433" max="7433" width="40.1796875" style="772" customWidth="1"/>
    <col min="7434" max="7677" width="9" style="772"/>
    <col min="7678" max="7678" width="6.81640625" style="772" customWidth="1"/>
    <col min="7679" max="7679" width="5.7265625" style="772" customWidth="1"/>
    <col min="7680" max="7680" width="79.26953125" style="772" customWidth="1"/>
    <col min="7681" max="7681" width="30.54296875" style="772" customWidth="1"/>
    <col min="7682" max="7682" width="35.1796875" style="772" customWidth="1"/>
    <col min="7683" max="7683" width="9.453125" style="772" bestFit="1" customWidth="1"/>
    <col min="7684" max="7684" width="9.1796875" style="772" customWidth="1"/>
    <col min="7685" max="7686" width="5.1796875" style="772" customWidth="1"/>
    <col min="7687" max="7687" width="79" style="772" customWidth="1"/>
    <col min="7688" max="7688" width="30.1796875" style="772" customWidth="1"/>
    <col min="7689" max="7689" width="40.1796875" style="772" customWidth="1"/>
    <col min="7690" max="7933" width="9" style="772"/>
    <col min="7934" max="7934" width="6.81640625" style="772" customWidth="1"/>
    <col min="7935" max="7935" width="5.7265625" style="772" customWidth="1"/>
    <col min="7936" max="7936" width="79.26953125" style="772" customWidth="1"/>
    <col min="7937" max="7937" width="30.54296875" style="772" customWidth="1"/>
    <col min="7938" max="7938" width="35.1796875" style="772" customWidth="1"/>
    <col min="7939" max="7939" width="9.453125" style="772" bestFit="1" customWidth="1"/>
    <col min="7940" max="7940" width="9.1796875" style="772" customWidth="1"/>
    <col min="7941" max="7942" width="5.1796875" style="772" customWidth="1"/>
    <col min="7943" max="7943" width="79" style="772" customWidth="1"/>
    <col min="7944" max="7944" width="30.1796875" style="772" customWidth="1"/>
    <col min="7945" max="7945" width="40.1796875" style="772" customWidth="1"/>
    <col min="7946" max="8189" width="9" style="772"/>
    <col min="8190" max="8190" width="6.81640625" style="772" customWidth="1"/>
    <col min="8191" max="8191" width="5.7265625" style="772" customWidth="1"/>
    <col min="8192" max="8192" width="79.26953125" style="772" customWidth="1"/>
    <col min="8193" max="8193" width="30.54296875" style="772" customWidth="1"/>
    <col min="8194" max="8194" width="35.1796875" style="772" customWidth="1"/>
    <col min="8195" max="8195" width="9.453125" style="772" bestFit="1" customWidth="1"/>
    <col min="8196" max="8196" width="9.1796875" style="772" customWidth="1"/>
    <col min="8197" max="8198" width="5.1796875" style="772" customWidth="1"/>
    <col min="8199" max="8199" width="79" style="772" customWidth="1"/>
    <col min="8200" max="8200" width="30.1796875" style="772" customWidth="1"/>
    <col min="8201" max="8201" width="40.1796875" style="772" customWidth="1"/>
    <col min="8202" max="8445" width="9" style="772"/>
    <col min="8446" max="8446" width="6.81640625" style="772" customWidth="1"/>
    <col min="8447" max="8447" width="5.7265625" style="772" customWidth="1"/>
    <col min="8448" max="8448" width="79.26953125" style="772" customWidth="1"/>
    <col min="8449" max="8449" width="30.54296875" style="772" customWidth="1"/>
    <col min="8450" max="8450" width="35.1796875" style="772" customWidth="1"/>
    <col min="8451" max="8451" width="9.453125" style="772" bestFit="1" customWidth="1"/>
    <col min="8452" max="8452" width="9.1796875" style="772" customWidth="1"/>
    <col min="8453" max="8454" width="5.1796875" style="772" customWidth="1"/>
    <col min="8455" max="8455" width="79" style="772" customWidth="1"/>
    <col min="8456" max="8456" width="30.1796875" style="772" customWidth="1"/>
    <col min="8457" max="8457" width="40.1796875" style="772" customWidth="1"/>
    <col min="8458" max="8701" width="9" style="772"/>
    <col min="8702" max="8702" width="6.81640625" style="772" customWidth="1"/>
    <col min="8703" max="8703" width="5.7265625" style="772" customWidth="1"/>
    <col min="8704" max="8704" width="79.26953125" style="772" customWidth="1"/>
    <col min="8705" max="8705" width="30.54296875" style="772" customWidth="1"/>
    <col min="8706" max="8706" width="35.1796875" style="772" customWidth="1"/>
    <col min="8707" max="8707" width="9.453125" style="772" bestFit="1" customWidth="1"/>
    <col min="8708" max="8708" width="9.1796875" style="772" customWidth="1"/>
    <col min="8709" max="8710" width="5.1796875" style="772" customWidth="1"/>
    <col min="8711" max="8711" width="79" style="772" customWidth="1"/>
    <col min="8712" max="8712" width="30.1796875" style="772" customWidth="1"/>
    <col min="8713" max="8713" width="40.1796875" style="772" customWidth="1"/>
    <col min="8714" max="8957" width="9" style="772"/>
    <col min="8958" max="8958" width="6.81640625" style="772" customWidth="1"/>
    <col min="8959" max="8959" width="5.7265625" style="772" customWidth="1"/>
    <col min="8960" max="8960" width="79.26953125" style="772" customWidth="1"/>
    <col min="8961" max="8961" width="30.54296875" style="772" customWidth="1"/>
    <col min="8962" max="8962" width="35.1796875" style="772" customWidth="1"/>
    <col min="8963" max="8963" width="9.453125" style="772" bestFit="1" customWidth="1"/>
    <col min="8964" max="8964" width="9.1796875" style="772" customWidth="1"/>
    <col min="8965" max="8966" width="5.1796875" style="772" customWidth="1"/>
    <col min="8967" max="8967" width="79" style="772" customWidth="1"/>
    <col min="8968" max="8968" width="30.1796875" style="772" customWidth="1"/>
    <col min="8969" max="8969" width="40.1796875" style="772" customWidth="1"/>
    <col min="8970" max="9213" width="9" style="772"/>
    <col min="9214" max="9214" width="6.81640625" style="772" customWidth="1"/>
    <col min="9215" max="9215" width="5.7265625" style="772" customWidth="1"/>
    <col min="9216" max="9216" width="79.26953125" style="772" customWidth="1"/>
    <col min="9217" max="9217" width="30.54296875" style="772" customWidth="1"/>
    <col min="9218" max="9218" width="35.1796875" style="772" customWidth="1"/>
    <col min="9219" max="9219" width="9.453125" style="772" bestFit="1" customWidth="1"/>
    <col min="9220" max="9220" width="9.1796875" style="772" customWidth="1"/>
    <col min="9221" max="9222" width="5.1796875" style="772" customWidth="1"/>
    <col min="9223" max="9223" width="79" style="772" customWidth="1"/>
    <col min="9224" max="9224" width="30.1796875" style="772" customWidth="1"/>
    <col min="9225" max="9225" width="40.1796875" style="772" customWidth="1"/>
    <col min="9226" max="9469" width="9" style="772"/>
    <col min="9470" max="9470" width="6.81640625" style="772" customWidth="1"/>
    <col min="9471" max="9471" width="5.7265625" style="772" customWidth="1"/>
    <col min="9472" max="9472" width="79.26953125" style="772" customWidth="1"/>
    <col min="9473" max="9473" width="30.54296875" style="772" customWidth="1"/>
    <col min="9474" max="9474" width="35.1796875" style="772" customWidth="1"/>
    <col min="9475" max="9475" width="9.453125" style="772" bestFit="1" customWidth="1"/>
    <col min="9476" max="9476" width="9.1796875" style="772" customWidth="1"/>
    <col min="9477" max="9478" width="5.1796875" style="772" customWidth="1"/>
    <col min="9479" max="9479" width="79" style="772" customWidth="1"/>
    <col min="9480" max="9480" width="30.1796875" style="772" customWidth="1"/>
    <col min="9481" max="9481" width="40.1796875" style="772" customWidth="1"/>
    <col min="9482" max="9725" width="9" style="772"/>
    <col min="9726" max="9726" width="6.81640625" style="772" customWidth="1"/>
    <col min="9727" max="9727" width="5.7265625" style="772" customWidth="1"/>
    <col min="9728" max="9728" width="79.26953125" style="772" customWidth="1"/>
    <col min="9729" max="9729" width="30.54296875" style="772" customWidth="1"/>
    <col min="9730" max="9730" width="35.1796875" style="772" customWidth="1"/>
    <col min="9731" max="9731" width="9.453125" style="772" bestFit="1" customWidth="1"/>
    <col min="9732" max="9732" width="9.1796875" style="772" customWidth="1"/>
    <col min="9733" max="9734" width="5.1796875" style="772" customWidth="1"/>
    <col min="9735" max="9735" width="79" style="772" customWidth="1"/>
    <col min="9736" max="9736" width="30.1796875" style="772" customWidth="1"/>
    <col min="9737" max="9737" width="40.1796875" style="772" customWidth="1"/>
    <col min="9738" max="9981" width="9" style="772"/>
    <col min="9982" max="9982" width="6.81640625" style="772" customWidth="1"/>
    <col min="9983" max="9983" width="5.7265625" style="772" customWidth="1"/>
    <col min="9984" max="9984" width="79.26953125" style="772" customWidth="1"/>
    <col min="9985" max="9985" width="30.54296875" style="772" customWidth="1"/>
    <col min="9986" max="9986" width="35.1796875" style="772" customWidth="1"/>
    <col min="9987" max="9987" width="9.453125" style="772" bestFit="1" customWidth="1"/>
    <col min="9988" max="9988" width="9.1796875" style="772" customWidth="1"/>
    <col min="9989" max="9990" width="5.1796875" style="772" customWidth="1"/>
    <col min="9991" max="9991" width="79" style="772" customWidth="1"/>
    <col min="9992" max="9992" width="30.1796875" style="772" customWidth="1"/>
    <col min="9993" max="9993" width="40.1796875" style="772" customWidth="1"/>
    <col min="9994" max="10237" width="9" style="772"/>
    <col min="10238" max="10238" width="6.81640625" style="772" customWidth="1"/>
    <col min="10239" max="10239" width="5.7265625" style="772" customWidth="1"/>
    <col min="10240" max="10240" width="79.26953125" style="772" customWidth="1"/>
    <col min="10241" max="10241" width="30.54296875" style="772" customWidth="1"/>
    <col min="10242" max="10242" width="35.1796875" style="772" customWidth="1"/>
    <col min="10243" max="10243" width="9.453125" style="772" bestFit="1" customWidth="1"/>
    <col min="10244" max="10244" width="9.1796875" style="772" customWidth="1"/>
    <col min="10245" max="10246" width="5.1796875" style="772" customWidth="1"/>
    <col min="10247" max="10247" width="79" style="772" customWidth="1"/>
    <col min="10248" max="10248" width="30.1796875" style="772" customWidth="1"/>
    <col min="10249" max="10249" width="40.1796875" style="772" customWidth="1"/>
    <col min="10250" max="10493" width="9" style="772"/>
    <col min="10494" max="10494" width="6.81640625" style="772" customWidth="1"/>
    <col min="10495" max="10495" width="5.7265625" style="772" customWidth="1"/>
    <col min="10496" max="10496" width="79.26953125" style="772" customWidth="1"/>
    <col min="10497" max="10497" width="30.54296875" style="772" customWidth="1"/>
    <col min="10498" max="10498" width="35.1796875" style="772" customWidth="1"/>
    <col min="10499" max="10499" width="9.453125" style="772" bestFit="1" customWidth="1"/>
    <col min="10500" max="10500" width="9.1796875" style="772" customWidth="1"/>
    <col min="10501" max="10502" width="5.1796875" style="772" customWidth="1"/>
    <col min="10503" max="10503" width="79" style="772" customWidth="1"/>
    <col min="10504" max="10504" width="30.1796875" style="772" customWidth="1"/>
    <col min="10505" max="10505" width="40.1796875" style="772" customWidth="1"/>
    <col min="10506" max="10749" width="9" style="772"/>
    <col min="10750" max="10750" width="6.81640625" style="772" customWidth="1"/>
    <col min="10751" max="10751" width="5.7265625" style="772" customWidth="1"/>
    <col min="10752" max="10752" width="79.26953125" style="772" customWidth="1"/>
    <col min="10753" max="10753" width="30.54296875" style="772" customWidth="1"/>
    <col min="10754" max="10754" width="35.1796875" style="772" customWidth="1"/>
    <col min="10755" max="10755" width="9.453125" style="772" bestFit="1" customWidth="1"/>
    <col min="10756" max="10756" width="9.1796875" style="772" customWidth="1"/>
    <col min="10757" max="10758" width="5.1796875" style="772" customWidth="1"/>
    <col min="10759" max="10759" width="79" style="772" customWidth="1"/>
    <col min="10760" max="10760" width="30.1796875" style="772" customWidth="1"/>
    <col min="10761" max="10761" width="40.1796875" style="772" customWidth="1"/>
    <col min="10762" max="11005" width="9" style="772"/>
    <col min="11006" max="11006" width="6.81640625" style="772" customWidth="1"/>
    <col min="11007" max="11007" width="5.7265625" style="772" customWidth="1"/>
    <col min="11008" max="11008" width="79.26953125" style="772" customWidth="1"/>
    <col min="11009" max="11009" width="30.54296875" style="772" customWidth="1"/>
    <col min="11010" max="11010" width="35.1796875" style="772" customWidth="1"/>
    <col min="11011" max="11011" width="9.453125" style="772" bestFit="1" customWidth="1"/>
    <col min="11012" max="11012" width="9.1796875" style="772" customWidth="1"/>
    <col min="11013" max="11014" width="5.1796875" style="772" customWidth="1"/>
    <col min="11015" max="11015" width="79" style="772" customWidth="1"/>
    <col min="11016" max="11016" width="30.1796875" style="772" customWidth="1"/>
    <col min="11017" max="11017" width="40.1796875" style="772" customWidth="1"/>
    <col min="11018" max="11261" width="9" style="772"/>
    <col min="11262" max="11262" width="6.81640625" style="772" customWidth="1"/>
    <col min="11263" max="11263" width="5.7265625" style="772" customWidth="1"/>
    <col min="11264" max="11264" width="79.26953125" style="772" customWidth="1"/>
    <col min="11265" max="11265" width="30.54296875" style="772" customWidth="1"/>
    <col min="11266" max="11266" width="35.1796875" style="772" customWidth="1"/>
    <col min="11267" max="11267" width="9.453125" style="772" bestFit="1" customWidth="1"/>
    <col min="11268" max="11268" width="9.1796875" style="772" customWidth="1"/>
    <col min="11269" max="11270" width="5.1796875" style="772" customWidth="1"/>
    <col min="11271" max="11271" width="79" style="772" customWidth="1"/>
    <col min="11272" max="11272" width="30.1796875" style="772" customWidth="1"/>
    <col min="11273" max="11273" width="40.1796875" style="772" customWidth="1"/>
    <col min="11274" max="11517" width="9" style="772"/>
    <col min="11518" max="11518" width="6.81640625" style="772" customWidth="1"/>
    <col min="11519" max="11519" width="5.7265625" style="772" customWidth="1"/>
    <col min="11520" max="11520" width="79.26953125" style="772" customWidth="1"/>
    <col min="11521" max="11521" width="30.54296875" style="772" customWidth="1"/>
    <col min="11522" max="11522" width="35.1796875" style="772" customWidth="1"/>
    <col min="11523" max="11523" width="9.453125" style="772" bestFit="1" customWidth="1"/>
    <col min="11524" max="11524" width="9.1796875" style="772" customWidth="1"/>
    <col min="11525" max="11526" width="5.1796875" style="772" customWidth="1"/>
    <col min="11527" max="11527" width="79" style="772" customWidth="1"/>
    <col min="11528" max="11528" width="30.1796875" style="772" customWidth="1"/>
    <col min="11529" max="11529" width="40.1796875" style="772" customWidth="1"/>
    <col min="11530" max="11773" width="9" style="772"/>
    <col min="11774" max="11774" width="6.81640625" style="772" customWidth="1"/>
    <col min="11775" max="11775" width="5.7265625" style="772" customWidth="1"/>
    <col min="11776" max="11776" width="79.26953125" style="772" customWidth="1"/>
    <col min="11777" max="11777" width="30.54296875" style="772" customWidth="1"/>
    <col min="11778" max="11778" width="35.1796875" style="772" customWidth="1"/>
    <col min="11779" max="11779" width="9.453125" style="772" bestFit="1" customWidth="1"/>
    <col min="11780" max="11780" width="9.1796875" style="772" customWidth="1"/>
    <col min="11781" max="11782" width="5.1796875" style="772" customWidth="1"/>
    <col min="11783" max="11783" width="79" style="772" customWidth="1"/>
    <col min="11784" max="11784" width="30.1796875" style="772" customWidth="1"/>
    <col min="11785" max="11785" width="40.1796875" style="772" customWidth="1"/>
    <col min="11786" max="12029" width="9" style="772"/>
    <col min="12030" max="12030" width="6.81640625" style="772" customWidth="1"/>
    <col min="12031" max="12031" width="5.7265625" style="772" customWidth="1"/>
    <col min="12032" max="12032" width="79.26953125" style="772" customWidth="1"/>
    <col min="12033" max="12033" width="30.54296875" style="772" customWidth="1"/>
    <col min="12034" max="12034" width="35.1796875" style="772" customWidth="1"/>
    <col min="12035" max="12035" width="9.453125" style="772" bestFit="1" customWidth="1"/>
    <col min="12036" max="12036" width="9.1796875" style="772" customWidth="1"/>
    <col min="12037" max="12038" width="5.1796875" style="772" customWidth="1"/>
    <col min="12039" max="12039" width="79" style="772" customWidth="1"/>
    <col min="12040" max="12040" width="30.1796875" style="772" customWidth="1"/>
    <col min="12041" max="12041" width="40.1796875" style="772" customWidth="1"/>
    <col min="12042" max="12285" width="9" style="772"/>
    <col min="12286" max="12286" width="6.81640625" style="772" customWidth="1"/>
    <col min="12287" max="12287" width="5.7265625" style="772" customWidth="1"/>
    <col min="12288" max="12288" width="79.26953125" style="772" customWidth="1"/>
    <col min="12289" max="12289" width="30.54296875" style="772" customWidth="1"/>
    <col min="12290" max="12290" width="35.1796875" style="772" customWidth="1"/>
    <col min="12291" max="12291" width="9.453125" style="772" bestFit="1" customWidth="1"/>
    <col min="12292" max="12292" width="9.1796875" style="772" customWidth="1"/>
    <col min="12293" max="12294" width="5.1796875" style="772" customWidth="1"/>
    <col min="12295" max="12295" width="79" style="772" customWidth="1"/>
    <col min="12296" max="12296" width="30.1796875" style="772" customWidth="1"/>
    <col min="12297" max="12297" width="40.1796875" style="772" customWidth="1"/>
    <col min="12298" max="12541" width="9" style="772"/>
    <col min="12542" max="12542" width="6.81640625" style="772" customWidth="1"/>
    <col min="12543" max="12543" width="5.7265625" style="772" customWidth="1"/>
    <col min="12544" max="12544" width="79.26953125" style="772" customWidth="1"/>
    <col min="12545" max="12545" width="30.54296875" style="772" customWidth="1"/>
    <col min="12546" max="12546" width="35.1796875" style="772" customWidth="1"/>
    <col min="12547" max="12547" width="9.453125" style="772" bestFit="1" customWidth="1"/>
    <col min="12548" max="12548" width="9.1796875" style="772" customWidth="1"/>
    <col min="12549" max="12550" width="5.1796875" style="772" customWidth="1"/>
    <col min="12551" max="12551" width="79" style="772" customWidth="1"/>
    <col min="12552" max="12552" width="30.1796875" style="772" customWidth="1"/>
    <col min="12553" max="12553" width="40.1796875" style="772" customWidth="1"/>
    <col min="12554" max="12797" width="9" style="772"/>
    <col min="12798" max="12798" width="6.81640625" style="772" customWidth="1"/>
    <col min="12799" max="12799" width="5.7265625" style="772" customWidth="1"/>
    <col min="12800" max="12800" width="79.26953125" style="772" customWidth="1"/>
    <col min="12801" max="12801" width="30.54296875" style="772" customWidth="1"/>
    <col min="12802" max="12802" width="35.1796875" style="772" customWidth="1"/>
    <col min="12803" max="12803" width="9.453125" style="772" bestFit="1" customWidth="1"/>
    <col min="12804" max="12804" width="9.1796875" style="772" customWidth="1"/>
    <col min="12805" max="12806" width="5.1796875" style="772" customWidth="1"/>
    <col min="12807" max="12807" width="79" style="772" customWidth="1"/>
    <col min="12808" max="12808" width="30.1796875" style="772" customWidth="1"/>
    <col min="12809" max="12809" width="40.1796875" style="772" customWidth="1"/>
    <col min="12810" max="13053" width="9" style="772"/>
    <col min="13054" max="13054" width="6.81640625" style="772" customWidth="1"/>
    <col min="13055" max="13055" width="5.7265625" style="772" customWidth="1"/>
    <col min="13056" max="13056" width="79.26953125" style="772" customWidth="1"/>
    <col min="13057" max="13057" width="30.54296875" style="772" customWidth="1"/>
    <col min="13058" max="13058" width="35.1796875" style="772" customWidth="1"/>
    <col min="13059" max="13059" width="9.453125" style="772" bestFit="1" customWidth="1"/>
    <col min="13060" max="13060" width="9.1796875" style="772" customWidth="1"/>
    <col min="13061" max="13062" width="5.1796875" style="772" customWidth="1"/>
    <col min="13063" max="13063" width="79" style="772" customWidth="1"/>
    <col min="13064" max="13064" width="30.1796875" style="772" customWidth="1"/>
    <col min="13065" max="13065" width="40.1796875" style="772" customWidth="1"/>
    <col min="13066" max="13309" width="9" style="772"/>
    <col min="13310" max="13310" width="6.81640625" style="772" customWidth="1"/>
    <col min="13311" max="13311" width="5.7265625" style="772" customWidth="1"/>
    <col min="13312" max="13312" width="79.26953125" style="772" customWidth="1"/>
    <col min="13313" max="13313" width="30.54296875" style="772" customWidth="1"/>
    <col min="13314" max="13314" width="35.1796875" style="772" customWidth="1"/>
    <col min="13315" max="13315" width="9.453125" style="772" bestFit="1" customWidth="1"/>
    <col min="13316" max="13316" width="9.1796875" style="772" customWidth="1"/>
    <col min="13317" max="13318" width="5.1796875" style="772" customWidth="1"/>
    <col min="13319" max="13319" width="79" style="772" customWidth="1"/>
    <col min="13320" max="13320" width="30.1796875" style="772" customWidth="1"/>
    <col min="13321" max="13321" width="40.1796875" style="772" customWidth="1"/>
    <col min="13322" max="13565" width="9" style="772"/>
    <col min="13566" max="13566" width="6.81640625" style="772" customWidth="1"/>
    <col min="13567" max="13567" width="5.7265625" style="772" customWidth="1"/>
    <col min="13568" max="13568" width="79.26953125" style="772" customWidth="1"/>
    <col min="13569" max="13569" width="30.54296875" style="772" customWidth="1"/>
    <col min="13570" max="13570" width="35.1796875" style="772" customWidth="1"/>
    <col min="13571" max="13571" width="9.453125" style="772" bestFit="1" customWidth="1"/>
    <col min="13572" max="13572" width="9.1796875" style="772" customWidth="1"/>
    <col min="13573" max="13574" width="5.1796875" style="772" customWidth="1"/>
    <col min="13575" max="13575" width="79" style="772" customWidth="1"/>
    <col min="13576" max="13576" width="30.1796875" style="772" customWidth="1"/>
    <col min="13577" max="13577" width="40.1796875" style="772" customWidth="1"/>
    <col min="13578" max="13821" width="9" style="772"/>
    <col min="13822" max="13822" width="6.81640625" style="772" customWidth="1"/>
    <col min="13823" max="13823" width="5.7265625" style="772" customWidth="1"/>
    <col min="13824" max="13824" width="79.26953125" style="772" customWidth="1"/>
    <col min="13825" max="13825" width="30.54296875" style="772" customWidth="1"/>
    <col min="13826" max="13826" width="35.1796875" style="772" customWidth="1"/>
    <col min="13827" max="13827" width="9.453125" style="772" bestFit="1" customWidth="1"/>
    <col min="13828" max="13828" width="9.1796875" style="772" customWidth="1"/>
    <col min="13829" max="13830" width="5.1796875" style="772" customWidth="1"/>
    <col min="13831" max="13831" width="79" style="772" customWidth="1"/>
    <col min="13832" max="13832" width="30.1796875" style="772" customWidth="1"/>
    <col min="13833" max="13833" width="40.1796875" style="772" customWidth="1"/>
    <col min="13834" max="14077" width="9" style="772"/>
    <col min="14078" max="14078" width="6.81640625" style="772" customWidth="1"/>
    <col min="14079" max="14079" width="5.7265625" style="772" customWidth="1"/>
    <col min="14080" max="14080" width="79.26953125" style="772" customWidth="1"/>
    <col min="14081" max="14081" width="30.54296875" style="772" customWidth="1"/>
    <col min="14082" max="14082" width="35.1796875" style="772" customWidth="1"/>
    <col min="14083" max="14083" width="9.453125" style="772" bestFit="1" customWidth="1"/>
    <col min="14084" max="14084" width="9.1796875" style="772" customWidth="1"/>
    <col min="14085" max="14086" width="5.1796875" style="772" customWidth="1"/>
    <col min="14087" max="14087" width="79" style="772" customWidth="1"/>
    <col min="14088" max="14088" width="30.1796875" style="772" customWidth="1"/>
    <col min="14089" max="14089" width="40.1796875" style="772" customWidth="1"/>
    <col min="14090" max="14333" width="9" style="772"/>
    <col min="14334" max="14334" width="6.81640625" style="772" customWidth="1"/>
    <col min="14335" max="14335" width="5.7265625" style="772" customWidth="1"/>
    <col min="14336" max="14336" width="79.26953125" style="772" customWidth="1"/>
    <col min="14337" max="14337" width="30.54296875" style="772" customWidth="1"/>
    <col min="14338" max="14338" width="35.1796875" style="772" customWidth="1"/>
    <col min="14339" max="14339" width="9.453125" style="772" bestFit="1" customWidth="1"/>
    <col min="14340" max="14340" width="9.1796875" style="772" customWidth="1"/>
    <col min="14341" max="14342" width="5.1796875" style="772" customWidth="1"/>
    <col min="14343" max="14343" width="79" style="772" customWidth="1"/>
    <col min="14344" max="14344" width="30.1796875" style="772" customWidth="1"/>
    <col min="14345" max="14345" width="40.1796875" style="772" customWidth="1"/>
    <col min="14346" max="14589" width="9" style="772"/>
    <col min="14590" max="14590" width="6.81640625" style="772" customWidth="1"/>
    <col min="14591" max="14591" width="5.7265625" style="772" customWidth="1"/>
    <col min="14592" max="14592" width="79.26953125" style="772" customWidth="1"/>
    <col min="14593" max="14593" width="30.54296875" style="772" customWidth="1"/>
    <col min="14594" max="14594" width="35.1796875" style="772" customWidth="1"/>
    <col min="14595" max="14595" width="9.453125" style="772" bestFit="1" customWidth="1"/>
    <col min="14596" max="14596" width="9.1796875" style="772" customWidth="1"/>
    <col min="14597" max="14598" width="5.1796875" style="772" customWidth="1"/>
    <col min="14599" max="14599" width="79" style="772" customWidth="1"/>
    <col min="14600" max="14600" width="30.1796875" style="772" customWidth="1"/>
    <col min="14601" max="14601" width="40.1796875" style="772" customWidth="1"/>
    <col min="14602" max="14845" width="9" style="772"/>
    <col min="14846" max="14846" width="6.81640625" style="772" customWidth="1"/>
    <col min="14847" max="14847" width="5.7265625" style="772" customWidth="1"/>
    <col min="14848" max="14848" width="79.26953125" style="772" customWidth="1"/>
    <col min="14849" max="14849" width="30.54296875" style="772" customWidth="1"/>
    <col min="14850" max="14850" width="35.1796875" style="772" customWidth="1"/>
    <col min="14851" max="14851" width="9.453125" style="772" bestFit="1" customWidth="1"/>
    <col min="14852" max="14852" width="9.1796875" style="772" customWidth="1"/>
    <col min="14853" max="14854" width="5.1796875" style="772" customWidth="1"/>
    <col min="14855" max="14855" width="79" style="772" customWidth="1"/>
    <col min="14856" max="14856" width="30.1796875" style="772" customWidth="1"/>
    <col min="14857" max="14857" width="40.1796875" style="772" customWidth="1"/>
    <col min="14858" max="15101" width="9" style="772"/>
    <col min="15102" max="15102" width="6.81640625" style="772" customWidth="1"/>
    <col min="15103" max="15103" width="5.7265625" style="772" customWidth="1"/>
    <col min="15104" max="15104" width="79.26953125" style="772" customWidth="1"/>
    <col min="15105" max="15105" width="30.54296875" style="772" customWidth="1"/>
    <col min="15106" max="15106" width="35.1796875" style="772" customWidth="1"/>
    <col min="15107" max="15107" width="9.453125" style="772" bestFit="1" customWidth="1"/>
    <col min="15108" max="15108" width="9.1796875" style="772" customWidth="1"/>
    <col min="15109" max="15110" width="5.1796875" style="772" customWidth="1"/>
    <col min="15111" max="15111" width="79" style="772" customWidth="1"/>
    <col min="15112" max="15112" width="30.1796875" style="772" customWidth="1"/>
    <col min="15113" max="15113" width="40.1796875" style="772" customWidth="1"/>
    <col min="15114" max="15357" width="9" style="772"/>
    <col min="15358" max="15358" width="6.81640625" style="772" customWidth="1"/>
    <col min="15359" max="15359" width="5.7265625" style="772" customWidth="1"/>
    <col min="15360" max="15360" width="79.26953125" style="772" customWidth="1"/>
    <col min="15361" max="15361" width="30.54296875" style="772" customWidth="1"/>
    <col min="15362" max="15362" width="35.1796875" style="772" customWidth="1"/>
    <col min="15363" max="15363" width="9.453125" style="772" bestFit="1" customWidth="1"/>
    <col min="15364" max="15364" width="9.1796875" style="772" customWidth="1"/>
    <col min="15365" max="15366" width="5.1796875" style="772" customWidth="1"/>
    <col min="15367" max="15367" width="79" style="772" customWidth="1"/>
    <col min="15368" max="15368" width="30.1796875" style="772" customWidth="1"/>
    <col min="15369" max="15369" width="40.1796875" style="772" customWidth="1"/>
    <col min="15370" max="15613" width="9" style="772"/>
    <col min="15614" max="15614" width="6.81640625" style="772" customWidth="1"/>
    <col min="15615" max="15615" width="5.7265625" style="772" customWidth="1"/>
    <col min="15616" max="15616" width="79.26953125" style="772" customWidth="1"/>
    <col min="15617" max="15617" width="30.54296875" style="772" customWidth="1"/>
    <col min="15618" max="15618" width="35.1796875" style="772" customWidth="1"/>
    <col min="15619" max="15619" width="9.453125" style="772" bestFit="1" customWidth="1"/>
    <col min="15620" max="15620" width="9.1796875" style="772" customWidth="1"/>
    <col min="15621" max="15622" width="5.1796875" style="772" customWidth="1"/>
    <col min="15623" max="15623" width="79" style="772" customWidth="1"/>
    <col min="15624" max="15624" width="30.1796875" style="772" customWidth="1"/>
    <col min="15625" max="15625" width="40.1796875" style="772" customWidth="1"/>
    <col min="15626" max="15869" width="9" style="772"/>
    <col min="15870" max="15870" width="6.81640625" style="772" customWidth="1"/>
    <col min="15871" max="15871" width="5.7265625" style="772" customWidth="1"/>
    <col min="15872" max="15872" width="79.26953125" style="772" customWidth="1"/>
    <col min="15873" max="15873" width="30.54296875" style="772" customWidth="1"/>
    <col min="15874" max="15874" width="35.1796875" style="772" customWidth="1"/>
    <col min="15875" max="15875" width="9.453125" style="772" bestFit="1" customWidth="1"/>
    <col min="15876" max="15876" width="9.1796875" style="772" customWidth="1"/>
    <col min="15877" max="15878" width="5.1796875" style="772" customWidth="1"/>
    <col min="15879" max="15879" width="79" style="772" customWidth="1"/>
    <col min="15880" max="15880" width="30.1796875" style="772" customWidth="1"/>
    <col min="15881" max="15881" width="40.1796875" style="772" customWidth="1"/>
    <col min="15882" max="16125" width="9" style="772"/>
    <col min="16126" max="16126" width="6.81640625" style="772" customWidth="1"/>
    <col min="16127" max="16127" width="5.7265625" style="772" customWidth="1"/>
    <col min="16128" max="16128" width="79.26953125" style="772" customWidth="1"/>
    <col min="16129" max="16129" width="30.54296875" style="772" customWidth="1"/>
    <col min="16130" max="16130" width="35.1796875" style="772" customWidth="1"/>
    <col min="16131" max="16131" width="9.453125" style="772" bestFit="1" customWidth="1"/>
    <col min="16132" max="16132" width="9.1796875" style="772" customWidth="1"/>
    <col min="16133" max="16134" width="5.1796875" style="772" customWidth="1"/>
    <col min="16135" max="16135" width="79" style="772" customWidth="1"/>
    <col min="16136" max="16136" width="30.1796875" style="772" customWidth="1"/>
    <col min="16137" max="16137" width="40.1796875" style="772" customWidth="1"/>
    <col min="16138" max="16384" width="9" style="772"/>
  </cols>
  <sheetData>
    <row r="1" spans="1:36" s="765" customFormat="1" ht="111" customHeight="1">
      <c r="A1" s="761"/>
      <c r="B1" s="762"/>
      <c r="C1" s="763" t="s">
        <v>2478</v>
      </c>
      <c r="D1" s="764"/>
      <c r="F1" s="766"/>
      <c r="G1" s="766"/>
      <c r="H1" s="767"/>
      <c r="I1" s="762"/>
      <c r="J1" s="995" t="s">
        <v>2479</v>
      </c>
      <c r="K1" s="996"/>
      <c r="L1" s="996"/>
      <c r="M1" s="768"/>
      <c r="N1" s="768"/>
      <c r="O1" s="768"/>
      <c r="P1" s="768"/>
      <c r="Q1" s="768"/>
      <c r="R1" s="768"/>
      <c r="S1" s="768"/>
      <c r="T1" s="768"/>
      <c r="U1" s="768"/>
      <c r="V1" s="768"/>
      <c r="W1" s="768"/>
      <c r="X1" s="768"/>
      <c r="Y1" s="768"/>
      <c r="Z1" s="768"/>
      <c r="AA1" s="768"/>
      <c r="AB1" s="768"/>
      <c r="AC1" s="768"/>
      <c r="AD1" s="768"/>
      <c r="AE1" s="768"/>
      <c r="AF1" s="768"/>
      <c r="AG1" s="768"/>
      <c r="AH1" s="768"/>
      <c r="AI1" s="768"/>
      <c r="AJ1" s="768"/>
    </row>
    <row r="2" spans="1:36" ht="9.75" customHeight="1" thickBot="1"/>
    <row r="3" spans="1:36">
      <c r="C3" s="774" t="s">
        <v>2480</v>
      </c>
      <c r="F3" s="775"/>
      <c r="G3" s="775"/>
      <c r="J3" s="774" t="s">
        <v>2481</v>
      </c>
    </row>
    <row r="4" spans="1:36" ht="25">
      <c r="C4" s="776" t="s">
        <v>2482</v>
      </c>
      <c r="F4" s="775"/>
      <c r="G4" s="775"/>
      <c r="J4" s="776"/>
    </row>
    <row r="5" spans="1:36">
      <c r="C5" s="777" t="s">
        <v>2483</v>
      </c>
      <c r="F5" s="775"/>
      <c r="G5" s="775"/>
      <c r="J5" s="777" t="s">
        <v>2483</v>
      </c>
    </row>
    <row r="6" spans="1:36">
      <c r="C6" s="778" t="s">
        <v>2484</v>
      </c>
      <c r="F6" s="779"/>
      <c r="G6" s="779"/>
      <c r="J6" s="778"/>
    </row>
    <row r="7" spans="1:36">
      <c r="C7" s="777" t="s">
        <v>2485</v>
      </c>
      <c r="F7" s="775"/>
      <c r="G7" s="775"/>
      <c r="J7" s="777" t="s">
        <v>2485</v>
      </c>
    </row>
    <row r="8" spans="1:36">
      <c r="C8" s="778" t="s">
        <v>2354</v>
      </c>
      <c r="F8" s="779"/>
      <c r="G8" s="779"/>
      <c r="J8" s="778"/>
    </row>
    <row r="9" spans="1:36">
      <c r="C9" s="777" t="s">
        <v>2486</v>
      </c>
      <c r="F9" s="775"/>
      <c r="G9" s="775"/>
      <c r="J9" s="777" t="s">
        <v>2486</v>
      </c>
    </row>
    <row r="10" spans="1:36" ht="25">
      <c r="C10" s="778" t="s">
        <v>2487</v>
      </c>
      <c r="F10" s="779"/>
      <c r="G10" s="779"/>
      <c r="J10" s="778"/>
    </row>
    <row r="11" spans="1:36">
      <c r="C11" s="777" t="s">
        <v>2488</v>
      </c>
      <c r="F11" s="775"/>
      <c r="G11" s="775"/>
      <c r="J11" s="777" t="s">
        <v>2488</v>
      </c>
    </row>
    <row r="12" spans="1:36">
      <c r="C12" s="778" t="s">
        <v>2489</v>
      </c>
      <c r="F12" s="779"/>
      <c r="G12" s="779"/>
      <c r="J12" s="778"/>
    </row>
    <row r="13" spans="1:36">
      <c r="C13" s="777" t="s">
        <v>2490</v>
      </c>
      <c r="F13" s="775"/>
      <c r="G13" s="775"/>
      <c r="J13" s="777" t="s">
        <v>2490</v>
      </c>
    </row>
    <row r="14" spans="1:36">
      <c r="C14" s="778">
        <v>43657</v>
      </c>
      <c r="F14" s="779"/>
      <c r="G14" s="779"/>
      <c r="J14" s="778"/>
    </row>
    <row r="15" spans="1:36">
      <c r="C15" s="777" t="s">
        <v>525</v>
      </c>
      <c r="F15" s="775"/>
      <c r="G15" s="775"/>
      <c r="J15" s="777" t="s">
        <v>525</v>
      </c>
    </row>
    <row r="16" spans="1:36" ht="30" customHeight="1" thickBot="1">
      <c r="C16" s="780"/>
      <c r="F16" s="775"/>
      <c r="G16" s="775"/>
      <c r="J16" s="780"/>
    </row>
    <row r="17" spans="1:36" ht="6" customHeight="1" thickBot="1">
      <c r="A17" s="781"/>
      <c r="C17" s="781"/>
      <c r="E17" s="782"/>
      <c r="F17" s="781"/>
      <c r="G17" s="781"/>
      <c r="H17" s="781"/>
      <c r="J17" s="781"/>
      <c r="L17" s="782"/>
    </row>
    <row r="18" spans="1:36" ht="12.5">
      <c r="A18" s="781"/>
      <c r="C18" s="783" t="s">
        <v>2491</v>
      </c>
      <c r="D18" s="784" t="s">
        <v>904</v>
      </c>
      <c r="E18" s="785" t="s">
        <v>2492</v>
      </c>
      <c r="F18" s="781"/>
      <c r="G18" s="781"/>
      <c r="H18" s="781"/>
      <c r="J18" s="783" t="s">
        <v>2493</v>
      </c>
      <c r="K18" s="784" t="s">
        <v>904</v>
      </c>
      <c r="L18" s="785" t="s">
        <v>2492</v>
      </c>
      <c r="M18" s="781"/>
    </row>
    <row r="19" spans="1:36" ht="42" customHeight="1">
      <c r="A19" s="781"/>
      <c r="C19" s="786" t="s">
        <v>2494</v>
      </c>
      <c r="D19" s="787" t="s">
        <v>3280</v>
      </c>
      <c r="E19" s="788"/>
      <c r="F19" s="781"/>
      <c r="G19" s="781"/>
      <c r="H19" s="781"/>
      <c r="J19" s="786" t="s">
        <v>2494</v>
      </c>
      <c r="K19" s="787"/>
      <c r="L19" s="788"/>
      <c r="M19" s="781"/>
    </row>
    <row r="20" spans="1:36" ht="28.5" customHeight="1">
      <c r="A20" s="781"/>
      <c r="C20" s="786" t="s">
        <v>2495</v>
      </c>
      <c r="D20" s="787" t="s">
        <v>3280</v>
      </c>
      <c r="E20" s="788">
        <v>2021.1</v>
      </c>
      <c r="F20" s="781"/>
      <c r="G20" s="781"/>
      <c r="H20" s="781"/>
      <c r="J20" s="786" t="s">
        <v>2495</v>
      </c>
      <c r="K20" s="787"/>
      <c r="L20" s="788"/>
      <c r="M20" s="781"/>
    </row>
    <row r="21" spans="1:36" ht="39.75" customHeight="1">
      <c r="A21" s="781"/>
      <c r="C21" s="786" t="s">
        <v>2496</v>
      </c>
      <c r="D21" s="787" t="s">
        <v>3280</v>
      </c>
      <c r="E21" s="788"/>
      <c r="F21" s="781"/>
      <c r="G21" s="781"/>
      <c r="H21" s="781"/>
      <c r="J21" s="786" t="s">
        <v>2496</v>
      </c>
      <c r="K21" s="787"/>
      <c r="L21" s="788"/>
      <c r="M21" s="781"/>
    </row>
    <row r="22" spans="1:36" ht="27" customHeight="1">
      <c r="A22" s="781"/>
      <c r="C22" s="786" t="s">
        <v>2497</v>
      </c>
      <c r="D22" s="787" t="s">
        <v>3280</v>
      </c>
      <c r="E22" s="788"/>
      <c r="F22" s="781"/>
      <c r="G22" s="781"/>
      <c r="H22" s="781"/>
      <c r="J22" s="786" t="s">
        <v>2497</v>
      </c>
      <c r="K22" s="787"/>
      <c r="L22" s="788"/>
      <c r="M22" s="781"/>
    </row>
    <row r="23" spans="1:36" ht="38.25" customHeight="1">
      <c r="A23" s="781"/>
      <c r="C23" s="786" t="s">
        <v>2498</v>
      </c>
      <c r="D23" s="787" t="s">
        <v>3280</v>
      </c>
      <c r="E23" s="788"/>
      <c r="F23" s="781"/>
      <c r="G23" s="781"/>
      <c r="H23" s="781"/>
      <c r="J23" s="786" t="s">
        <v>2498</v>
      </c>
      <c r="K23" s="787"/>
      <c r="L23" s="788"/>
      <c r="M23" s="781"/>
    </row>
    <row r="24" spans="1:36" ht="39.75" customHeight="1">
      <c r="A24" s="781"/>
      <c r="C24" s="786" t="s">
        <v>2499</v>
      </c>
      <c r="D24" s="787" t="s">
        <v>3280</v>
      </c>
      <c r="E24" s="788" t="s">
        <v>3551</v>
      </c>
      <c r="F24" s="781"/>
      <c r="G24" s="781"/>
      <c r="H24" s="781"/>
      <c r="J24" s="786" t="s">
        <v>2499</v>
      </c>
      <c r="K24" s="787"/>
      <c r="L24" s="788"/>
      <c r="M24" s="781"/>
    </row>
    <row r="25" spans="1:36" ht="67.5" customHeight="1">
      <c r="A25" s="781"/>
      <c r="C25" s="786" t="s">
        <v>2500</v>
      </c>
      <c r="D25" s="787" t="s">
        <v>3280</v>
      </c>
      <c r="E25" s="788"/>
      <c r="F25" s="781"/>
      <c r="G25" s="781"/>
      <c r="H25" s="781"/>
      <c r="J25" s="786" t="s">
        <v>2500</v>
      </c>
      <c r="K25" s="787"/>
      <c r="L25" s="788"/>
      <c r="M25" s="781"/>
    </row>
    <row r="26" spans="1:36" ht="53.25" customHeight="1">
      <c r="A26" s="781"/>
      <c r="C26" s="786" t="s">
        <v>2501</v>
      </c>
      <c r="D26" s="787" t="s">
        <v>3280</v>
      </c>
      <c r="E26" s="788"/>
      <c r="F26" s="781"/>
      <c r="G26" s="781"/>
      <c r="H26" s="781"/>
      <c r="J26" s="786" t="s">
        <v>2501</v>
      </c>
      <c r="K26" s="787"/>
      <c r="L26" s="788"/>
      <c r="M26" s="781"/>
    </row>
    <row r="27" spans="1:36" ht="41.25" customHeight="1">
      <c r="A27" s="781"/>
      <c r="C27" s="786" t="s">
        <v>2502</v>
      </c>
      <c r="D27" s="787" t="s">
        <v>3280</v>
      </c>
      <c r="E27" s="788"/>
      <c r="F27" s="781"/>
      <c r="G27" s="781"/>
      <c r="H27" s="781"/>
      <c r="J27" s="786" t="s">
        <v>2502</v>
      </c>
      <c r="K27" s="787"/>
      <c r="L27" s="788"/>
      <c r="M27" s="781"/>
    </row>
    <row r="28" spans="1:36" ht="53.25" customHeight="1" thickBot="1">
      <c r="A28" s="781"/>
      <c r="C28" s="789" t="s">
        <v>2503</v>
      </c>
      <c r="D28" s="787" t="s">
        <v>3280</v>
      </c>
      <c r="E28" s="791"/>
      <c r="F28" s="781"/>
      <c r="G28" s="781"/>
      <c r="H28" s="781"/>
      <c r="J28" s="789" t="s">
        <v>2503</v>
      </c>
      <c r="K28" s="790"/>
      <c r="L28" s="791"/>
      <c r="M28" s="781"/>
    </row>
    <row r="29" spans="1:36" ht="8.25" customHeight="1">
      <c r="A29" s="781"/>
      <c r="C29" s="792"/>
      <c r="D29" s="793"/>
      <c r="E29" s="794"/>
      <c r="F29" s="781"/>
      <c r="G29" s="781"/>
      <c r="H29" s="781"/>
      <c r="J29" s="792"/>
      <c r="K29" s="793"/>
      <c r="L29" s="794"/>
      <c r="M29" s="781"/>
    </row>
    <row r="30" spans="1:36" s="797" customFormat="1" ht="36.75" customHeight="1">
      <c r="A30" s="795" t="s">
        <v>2504</v>
      </c>
      <c r="B30" s="796" t="s">
        <v>2505</v>
      </c>
      <c r="C30" s="795" t="s">
        <v>2506</v>
      </c>
      <c r="D30" s="795" t="s">
        <v>904</v>
      </c>
      <c r="E30" s="795" t="s">
        <v>2492</v>
      </c>
      <c r="F30" s="772"/>
      <c r="G30" s="772"/>
      <c r="H30" s="795" t="s">
        <v>2504</v>
      </c>
      <c r="I30" s="796" t="s">
        <v>2505</v>
      </c>
      <c r="J30" s="795" t="s">
        <v>2507</v>
      </c>
      <c r="K30" s="795" t="s">
        <v>904</v>
      </c>
      <c r="L30" s="795" t="s">
        <v>2492</v>
      </c>
      <c r="M30" s="772"/>
      <c r="N30" s="773"/>
      <c r="O30" s="773"/>
      <c r="P30" s="773"/>
      <c r="Q30" s="773"/>
      <c r="R30" s="773"/>
      <c r="S30" s="773"/>
      <c r="T30" s="773"/>
      <c r="U30" s="773"/>
      <c r="V30" s="773"/>
      <c r="W30" s="773"/>
      <c r="X30" s="773"/>
      <c r="Y30" s="773"/>
      <c r="Z30" s="773"/>
      <c r="AA30" s="773"/>
      <c r="AB30" s="773"/>
      <c r="AC30" s="773"/>
      <c r="AD30" s="773"/>
      <c r="AE30" s="773"/>
      <c r="AF30" s="773"/>
      <c r="AG30" s="773"/>
      <c r="AH30" s="773"/>
      <c r="AI30" s="773"/>
      <c r="AJ30" s="773"/>
    </row>
    <row r="31" spans="1:36" ht="7.5" customHeight="1">
      <c r="A31" s="781"/>
      <c r="C31" s="781"/>
      <c r="E31" s="782"/>
      <c r="H31" s="781"/>
      <c r="J31" s="781"/>
      <c r="L31" s="782"/>
    </row>
    <row r="32" spans="1:36" ht="15.75" customHeight="1">
      <c r="A32" s="798"/>
      <c r="B32" s="799"/>
      <c r="C32" s="800"/>
      <c r="D32" s="800"/>
      <c r="E32" s="800"/>
      <c r="I32" s="801"/>
      <c r="J32" s="802" t="s">
        <v>2508</v>
      </c>
      <c r="K32" s="803"/>
      <c r="L32" s="804"/>
    </row>
    <row r="33" spans="1:12" ht="16.5" customHeight="1">
      <c r="A33" s="805"/>
      <c r="B33" s="806"/>
      <c r="C33" s="807" t="s">
        <v>526</v>
      </c>
      <c r="D33" s="808"/>
      <c r="E33" s="808"/>
      <c r="I33" s="801"/>
      <c r="J33" s="809" t="s">
        <v>2509</v>
      </c>
      <c r="K33" s="803"/>
      <c r="L33" s="804"/>
    </row>
    <row r="34" spans="1:12" ht="61.5" customHeight="1">
      <c r="A34" s="810" t="s">
        <v>527</v>
      </c>
      <c r="B34" s="811" t="s">
        <v>528</v>
      </c>
      <c r="C34" s="812" t="s">
        <v>529</v>
      </c>
      <c r="D34" s="813"/>
      <c r="E34" s="813"/>
      <c r="I34" s="801"/>
      <c r="J34" s="802" t="s">
        <v>2510</v>
      </c>
      <c r="K34" s="802"/>
      <c r="L34" s="804"/>
    </row>
    <row r="35" spans="1:12" ht="41.25" customHeight="1">
      <c r="A35" s="814"/>
      <c r="B35" s="815" t="s">
        <v>45</v>
      </c>
      <c r="C35" s="816" t="s">
        <v>530</v>
      </c>
      <c r="D35" s="816" t="s">
        <v>240</v>
      </c>
      <c r="E35" s="817"/>
      <c r="I35" s="801"/>
      <c r="J35" s="818" t="s">
        <v>2511</v>
      </c>
      <c r="K35" s="802"/>
      <c r="L35" s="804"/>
    </row>
    <row r="36" spans="1:12" ht="30" customHeight="1">
      <c r="A36" s="819"/>
      <c r="B36" s="815" t="s">
        <v>46</v>
      </c>
      <c r="C36" s="816"/>
      <c r="D36" s="816"/>
      <c r="E36" s="817"/>
      <c r="I36" s="820" t="str">
        <f>I$60</f>
        <v>MA</v>
      </c>
      <c r="J36" s="821" t="s">
        <v>530</v>
      </c>
      <c r="K36" s="822" t="s">
        <v>240</v>
      </c>
      <c r="L36" s="817"/>
    </row>
    <row r="37" spans="1:12" ht="14">
      <c r="A37" s="819"/>
      <c r="B37" s="815" t="s">
        <v>47</v>
      </c>
      <c r="C37" s="816"/>
      <c r="D37" s="816"/>
      <c r="E37" s="817"/>
      <c r="I37" s="820" t="str">
        <f>I$61</f>
        <v>S1</v>
      </c>
      <c r="J37" s="821"/>
      <c r="K37" s="822"/>
      <c r="L37" s="817"/>
    </row>
    <row r="38" spans="1:12" ht="14">
      <c r="A38" s="819"/>
      <c r="B38" s="815" t="s">
        <v>48</v>
      </c>
      <c r="C38" s="816"/>
      <c r="D38" s="816"/>
      <c r="E38" s="817"/>
      <c r="I38" s="820" t="str">
        <f>I$62</f>
        <v>S2</v>
      </c>
      <c r="J38" s="821"/>
      <c r="K38" s="822"/>
      <c r="L38" s="817"/>
    </row>
    <row r="39" spans="1:12" ht="14">
      <c r="A39" s="819"/>
      <c r="B39" s="815" t="s">
        <v>49</v>
      </c>
      <c r="C39" s="816"/>
      <c r="D39" s="816"/>
      <c r="E39" s="817"/>
      <c r="I39" s="820" t="str">
        <f>I$63</f>
        <v>S3</v>
      </c>
      <c r="J39" s="821"/>
      <c r="K39" s="822"/>
      <c r="L39" s="817"/>
    </row>
    <row r="40" spans="1:12" ht="14">
      <c r="A40" s="823"/>
      <c r="B40" s="799"/>
      <c r="C40" s="800"/>
      <c r="D40" s="800"/>
      <c r="E40" s="817"/>
      <c r="I40" s="820" t="str">
        <f>I$64</f>
        <v>S4</v>
      </c>
      <c r="J40" s="821"/>
      <c r="K40" s="822"/>
      <c r="L40" s="817"/>
    </row>
    <row r="41" spans="1:12" ht="42">
      <c r="A41" s="810" t="s">
        <v>531</v>
      </c>
      <c r="B41" s="811" t="s">
        <v>532</v>
      </c>
      <c r="C41" s="812" t="s">
        <v>533</v>
      </c>
      <c r="D41" s="813"/>
      <c r="E41" s="813"/>
      <c r="K41" s="781"/>
    </row>
    <row r="42" spans="1:12" ht="39" customHeight="1">
      <c r="A42" s="814"/>
      <c r="B42" s="815" t="s">
        <v>45</v>
      </c>
      <c r="C42" s="816" t="s">
        <v>3537</v>
      </c>
      <c r="D42" s="816" t="s">
        <v>3280</v>
      </c>
      <c r="E42" s="817"/>
      <c r="I42" s="801"/>
      <c r="J42" s="802" t="s">
        <v>2512</v>
      </c>
      <c r="K42" s="802"/>
      <c r="L42" s="804"/>
    </row>
    <row r="43" spans="1:12" ht="39" customHeight="1">
      <c r="A43" s="819"/>
      <c r="B43" s="815" t="s">
        <v>46</v>
      </c>
      <c r="C43" s="816"/>
      <c r="D43" s="816"/>
      <c r="E43" s="817"/>
      <c r="I43" s="801"/>
      <c r="J43" s="818" t="s">
        <v>2511</v>
      </c>
      <c r="K43" s="802"/>
      <c r="L43" s="804"/>
    </row>
    <row r="44" spans="1:12" ht="31.5" customHeight="1">
      <c r="A44" s="819"/>
      <c r="B44" s="815" t="s">
        <v>47</v>
      </c>
      <c r="C44" s="816"/>
      <c r="D44" s="816"/>
      <c r="E44" s="817"/>
      <c r="I44" s="820" t="str">
        <f>I$60</f>
        <v>MA</v>
      </c>
      <c r="J44" s="821" t="s">
        <v>530</v>
      </c>
      <c r="K44" s="822" t="s">
        <v>240</v>
      </c>
      <c r="L44" s="817"/>
    </row>
    <row r="45" spans="1:12">
      <c r="A45" s="819"/>
      <c r="B45" s="815" t="s">
        <v>48</v>
      </c>
      <c r="C45" s="816"/>
      <c r="D45" s="816"/>
      <c r="E45" s="817"/>
      <c r="I45" s="820" t="str">
        <f>I$61</f>
        <v>S1</v>
      </c>
      <c r="J45" s="821"/>
      <c r="K45" s="787"/>
      <c r="L45" s="817"/>
    </row>
    <row r="46" spans="1:12">
      <c r="A46" s="819"/>
      <c r="B46" s="815" t="s">
        <v>49</v>
      </c>
      <c r="C46" s="816"/>
      <c r="D46" s="816"/>
      <c r="E46" s="817"/>
      <c r="I46" s="820" t="str">
        <f>I$62</f>
        <v>S2</v>
      </c>
      <c r="J46" s="821"/>
      <c r="K46" s="787"/>
      <c r="L46" s="817"/>
    </row>
    <row r="47" spans="1:12">
      <c r="A47" s="823"/>
      <c r="B47" s="799"/>
      <c r="C47" s="824"/>
      <c r="D47" s="800"/>
      <c r="E47" s="817"/>
      <c r="I47" s="820" t="str">
        <f>I$63</f>
        <v>S3</v>
      </c>
      <c r="J47" s="821"/>
      <c r="K47" s="787"/>
      <c r="L47" s="817"/>
    </row>
    <row r="48" spans="1:12" ht="31.5">
      <c r="A48" s="810" t="s">
        <v>534</v>
      </c>
      <c r="B48" s="811" t="s">
        <v>535</v>
      </c>
      <c r="C48" s="812" t="s">
        <v>536</v>
      </c>
      <c r="D48" s="813"/>
      <c r="E48" s="813"/>
      <c r="I48" s="820" t="str">
        <f>I$64</f>
        <v>S4</v>
      </c>
      <c r="J48" s="821"/>
      <c r="K48" s="787"/>
      <c r="L48" s="817"/>
    </row>
    <row r="49" spans="1:36">
      <c r="A49" s="814"/>
      <c r="B49" s="815" t="s">
        <v>45</v>
      </c>
      <c r="C49" s="816" t="s">
        <v>3536</v>
      </c>
      <c r="D49" s="816" t="s">
        <v>3280</v>
      </c>
      <c r="E49" s="817"/>
    </row>
    <row r="50" spans="1:36">
      <c r="A50" s="819"/>
      <c r="B50" s="815" t="s">
        <v>46</v>
      </c>
      <c r="C50" s="816"/>
      <c r="D50" s="816"/>
      <c r="E50" s="817"/>
    </row>
    <row r="51" spans="1:36">
      <c r="A51" s="819"/>
      <c r="B51" s="815" t="s">
        <v>47</v>
      </c>
      <c r="C51" s="816"/>
      <c r="D51" s="816"/>
      <c r="E51" s="817"/>
    </row>
    <row r="52" spans="1:36">
      <c r="A52" s="819"/>
      <c r="B52" s="815" t="s">
        <v>48</v>
      </c>
      <c r="C52" s="816"/>
      <c r="D52" s="816"/>
      <c r="E52" s="817"/>
    </row>
    <row r="53" spans="1:36">
      <c r="A53" s="819"/>
      <c r="B53" s="815" t="s">
        <v>49</v>
      </c>
      <c r="C53" s="816"/>
      <c r="D53" s="816"/>
      <c r="E53" s="817"/>
    </row>
    <row r="55" spans="1:36" s="797" customFormat="1" ht="40">
      <c r="A55" s="796">
        <v>1</v>
      </c>
      <c r="B55" s="796"/>
      <c r="C55" s="795" t="s">
        <v>2513</v>
      </c>
      <c r="D55" s="825">
        <v>3.1</v>
      </c>
      <c r="E55" s="826"/>
      <c r="F55" s="772"/>
      <c r="G55" s="772"/>
      <c r="H55" s="796">
        <v>1</v>
      </c>
      <c r="I55" s="796"/>
      <c r="J55" s="795" t="s">
        <v>2513</v>
      </c>
      <c r="K55" s="825"/>
      <c r="L55" s="826"/>
      <c r="M55" s="772"/>
      <c r="N55" s="773"/>
      <c r="O55" s="773"/>
      <c r="P55" s="773"/>
      <c r="Q55" s="773"/>
      <c r="R55" s="773"/>
      <c r="S55" s="773"/>
      <c r="T55" s="773"/>
      <c r="U55" s="773"/>
      <c r="V55" s="773"/>
      <c r="W55" s="773"/>
      <c r="X55" s="773"/>
      <c r="Y55" s="773"/>
      <c r="Z55" s="773"/>
      <c r="AA55" s="773"/>
      <c r="AB55" s="773"/>
      <c r="AC55" s="773"/>
      <c r="AD55" s="773"/>
      <c r="AE55" s="773"/>
      <c r="AF55" s="773"/>
      <c r="AG55" s="773"/>
      <c r="AH55" s="773"/>
      <c r="AI55" s="773"/>
      <c r="AJ55" s="773"/>
    </row>
    <row r="56" spans="1:36" s="797" customFormat="1" ht="35.25" customHeight="1">
      <c r="A56" s="796">
        <v>1.1000000000000001</v>
      </c>
      <c r="B56" s="796"/>
      <c r="C56" s="795" t="s">
        <v>2514</v>
      </c>
      <c r="D56" s="825">
        <v>3</v>
      </c>
      <c r="E56" s="827"/>
      <c r="F56" s="772"/>
      <c r="G56" s="772"/>
      <c r="H56" s="796">
        <v>1.1000000000000001</v>
      </c>
      <c r="I56" s="796"/>
      <c r="J56" s="795" t="s">
        <v>2514</v>
      </c>
      <c r="K56" s="825"/>
      <c r="L56" s="827"/>
      <c r="M56" s="772"/>
      <c r="N56" s="773"/>
      <c r="O56" s="773"/>
      <c r="P56" s="773"/>
      <c r="Q56" s="773"/>
      <c r="R56" s="773"/>
      <c r="S56" s="773"/>
      <c r="T56" s="773"/>
      <c r="U56" s="773"/>
      <c r="V56" s="773"/>
      <c r="W56" s="773"/>
      <c r="X56" s="773"/>
      <c r="Y56" s="773"/>
      <c r="Z56" s="773"/>
      <c r="AA56" s="773"/>
      <c r="AB56" s="773"/>
      <c r="AC56" s="773"/>
      <c r="AD56" s="773"/>
      <c r="AE56" s="773"/>
      <c r="AF56" s="773"/>
      <c r="AG56" s="773"/>
      <c r="AH56" s="773"/>
      <c r="AI56" s="773"/>
      <c r="AJ56" s="773"/>
    </row>
    <row r="57" spans="1:36" s="797" customFormat="1" ht="25">
      <c r="A57" s="796"/>
      <c r="B57" s="796"/>
      <c r="C57" s="795" t="s">
        <v>2515</v>
      </c>
      <c r="D57" s="825"/>
      <c r="E57" s="827"/>
      <c r="F57" s="772"/>
      <c r="G57" s="772"/>
      <c r="H57" s="796"/>
      <c r="I57" s="796"/>
      <c r="J57" s="795"/>
      <c r="K57" s="825"/>
      <c r="L57" s="827"/>
      <c r="M57" s="772"/>
      <c r="N57" s="773"/>
      <c r="O57" s="773"/>
      <c r="P57" s="773"/>
      <c r="Q57" s="773"/>
      <c r="R57" s="773"/>
      <c r="S57" s="773"/>
      <c r="T57" s="773"/>
      <c r="U57" s="773"/>
      <c r="V57" s="773"/>
      <c r="W57" s="773"/>
      <c r="X57" s="773"/>
      <c r="Y57" s="773"/>
      <c r="Z57" s="773"/>
      <c r="AA57" s="773"/>
      <c r="AB57" s="773"/>
      <c r="AC57" s="773"/>
      <c r="AD57" s="773"/>
      <c r="AE57" s="773"/>
      <c r="AF57" s="773"/>
      <c r="AG57" s="773"/>
      <c r="AH57" s="773"/>
      <c r="AI57" s="773"/>
      <c r="AJ57" s="773"/>
    </row>
    <row r="58" spans="1:36" ht="50">
      <c r="A58" s="820"/>
      <c r="B58" s="820"/>
      <c r="C58" s="822" t="s">
        <v>2516</v>
      </c>
      <c r="D58" s="787"/>
      <c r="E58" s="817"/>
      <c r="H58" s="820"/>
      <c r="I58" s="820"/>
      <c r="J58" s="822" t="s">
        <v>2517</v>
      </c>
      <c r="K58" s="787"/>
      <c r="L58" s="817"/>
    </row>
    <row r="59" spans="1:36">
      <c r="A59" s="820"/>
      <c r="B59" s="820" t="s">
        <v>2518</v>
      </c>
      <c r="C59" s="821"/>
      <c r="D59" s="787"/>
      <c r="E59" s="817"/>
      <c r="H59" s="820"/>
      <c r="I59" s="820" t="s">
        <v>2518</v>
      </c>
      <c r="J59" s="821"/>
      <c r="K59" s="787"/>
      <c r="L59" s="817"/>
    </row>
    <row r="60" spans="1:36" ht="50">
      <c r="A60" s="820"/>
      <c r="B60" s="822" t="s">
        <v>45</v>
      </c>
      <c r="C60" s="894" t="s">
        <v>3558</v>
      </c>
      <c r="D60" s="787" t="s">
        <v>3280</v>
      </c>
      <c r="E60" s="817"/>
      <c r="H60" s="820"/>
      <c r="I60" s="822" t="s">
        <v>45</v>
      </c>
      <c r="J60" s="821"/>
      <c r="K60" s="787"/>
      <c r="L60" s="817"/>
    </row>
    <row r="61" spans="1:36">
      <c r="A61" s="820"/>
      <c r="B61" s="822" t="s">
        <v>46</v>
      </c>
      <c r="C61" s="821"/>
      <c r="D61" s="787"/>
      <c r="E61" s="817"/>
      <c r="H61" s="820"/>
      <c r="I61" s="822" t="s">
        <v>46</v>
      </c>
      <c r="J61" s="821"/>
      <c r="K61" s="787"/>
      <c r="L61" s="817"/>
    </row>
    <row r="62" spans="1:36">
      <c r="A62" s="820"/>
      <c r="B62" s="822" t="s">
        <v>47</v>
      </c>
      <c r="C62" s="821"/>
      <c r="D62" s="787"/>
      <c r="E62" s="817"/>
      <c r="H62" s="820"/>
      <c r="I62" s="822" t="s">
        <v>47</v>
      </c>
      <c r="J62" s="821"/>
      <c r="K62" s="787"/>
      <c r="L62" s="817"/>
    </row>
    <row r="63" spans="1:36">
      <c r="A63" s="820"/>
      <c r="B63" s="822" t="s">
        <v>48</v>
      </c>
      <c r="C63" s="821"/>
      <c r="D63" s="787"/>
      <c r="E63" s="817"/>
      <c r="H63" s="820"/>
      <c r="I63" s="822" t="s">
        <v>48</v>
      </c>
      <c r="J63" s="821"/>
      <c r="K63" s="787"/>
      <c r="L63" s="817"/>
    </row>
    <row r="64" spans="1:36">
      <c r="A64" s="820"/>
      <c r="B64" s="822" t="s">
        <v>49</v>
      </c>
      <c r="C64" s="821"/>
      <c r="D64" s="787"/>
      <c r="E64" s="817"/>
      <c r="H64" s="820"/>
      <c r="I64" s="822" t="s">
        <v>49</v>
      </c>
      <c r="J64" s="821"/>
      <c r="K64" s="787"/>
      <c r="L64" s="817"/>
    </row>
    <row r="65" spans="1:12" ht="25">
      <c r="A65" s="796">
        <v>1.2</v>
      </c>
      <c r="B65" s="796"/>
      <c r="C65" s="795" t="s">
        <v>2519</v>
      </c>
      <c r="D65" s="825">
        <v>3</v>
      </c>
      <c r="E65" s="827"/>
    </row>
    <row r="66" spans="1:12" ht="25">
      <c r="A66" s="796"/>
      <c r="B66" s="796"/>
      <c r="C66" s="795" t="s">
        <v>2515</v>
      </c>
      <c r="D66" s="825"/>
      <c r="E66" s="827"/>
    </row>
    <row r="67" spans="1:12" ht="25">
      <c r="A67" s="820"/>
      <c r="B67" s="820"/>
      <c r="C67" s="822" t="s">
        <v>2520</v>
      </c>
      <c r="D67" s="787"/>
      <c r="E67" s="817"/>
      <c r="H67" s="820"/>
      <c r="I67" s="820"/>
      <c r="J67" s="822" t="s">
        <v>63</v>
      </c>
      <c r="K67" s="787"/>
      <c r="L67" s="817"/>
    </row>
    <row r="68" spans="1:12">
      <c r="A68" s="820"/>
      <c r="B68" s="820" t="s">
        <v>2518</v>
      </c>
      <c r="C68" s="821"/>
      <c r="D68" s="787"/>
      <c r="E68" s="817"/>
      <c r="H68" s="820"/>
      <c r="I68" s="820" t="s">
        <v>2518</v>
      </c>
      <c r="J68" s="821"/>
      <c r="K68" s="787"/>
      <c r="L68" s="817"/>
    </row>
    <row r="69" spans="1:12" ht="37.5">
      <c r="A69" s="820"/>
      <c r="B69" s="820" t="str">
        <f>B$60</f>
        <v>MA</v>
      </c>
      <c r="C69" s="821" t="s">
        <v>3264</v>
      </c>
      <c r="D69" s="787" t="s">
        <v>3280</v>
      </c>
      <c r="E69" s="817"/>
      <c r="H69" s="820"/>
      <c r="I69" s="820" t="str">
        <f>I$60</f>
        <v>MA</v>
      </c>
      <c r="J69" s="821"/>
      <c r="K69" s="787"/>
      <c r="L69" s="817"/>
    </row>
    <row r="70" spans="1:12">
      <c r="A70" s="820"/>
      <c r="B70" s="820" t="str">
        <f>B$61</f>
        <v>S1</v>
      </c>
      <c r="C70" s="821"/>
      <c r="D70" s="787"/>
      <c r="E70" s="817"/>
      <c r="H70" s="820"/>
      <c r="I70" s="820" t="str">
        <f>I$61</f>
        <v>S1</v>
      </c>
      <c r="J70" s="821"/>
      <c r="K70" s="787"/>
      <c r="L70" s="817"/>
    </row>
    <row r="71" spans="1:12">
      <c r="A71" s="820"/>
      <c r="B71" s="820" t="str">
        <f>B$62</f>
        <v>S2</v>
      </c>
      <c r="C71" s="821"/>
      <c r="D71" s="787"/>
      <c r="E71" s="817"/>
      <c r="H71" s="820"/>
      <c r="I71" s="820" t="str">
        <f>I$62</f>
        <v>S2</v>
      </c>
      <c r="J71" s="821"/>
      <c r="K71" s="787"/>
      <c r="L71" s="817"/>
    </row>
    <row r="72" spans="1:12">
      <c r="A72" s="820"/>
      <c r="B72" s="820" t="str">
        <f>B$63</f>
        <v>S3</v>
      </c>
      <c r="C72" s="821"/>
      <c r="D72" s="787"/>
      <c r="E72" s="817"/>
      <c r="H72" s="820"/>
      <c r="I72" s="820" t="str">
        <f>I$63</f>
        <v>S3</v>
      </c>
      <c r="J72" s="821"/>
      <c r="K72" s="787"/>
      <c r="L72" s="817"/>
    </row>
    <row r="73" spans="1:12">
      <c r="A73" s="820"/>
      <c r="B73" s="820" t="str">
        <f>B$64</f>
        <v>S4</v>
      </c>
      <c r="C73" s="821"/>
      <c r="D73" s="787"/>
      <c r="E73" s="817"/>
      <c r="H73" s="820"/>
      <c r="I73" s="820" t="str">
        <f>I$64</f>
        <v>S4</v>
      </c>
      <c r="J73" s="821"/>
      <c r="K73" s="787"/>
      <c r="L73" s="817"/>
    </row>
    <row r="75" spans="1:12" ht="37.5" customHeight="1">
      <c r="A75" s="820"/>
      <c r="B75" s="820"/>
      <c r="C75" s="822" t="s">
        <v>2521</v>
      </c>
      <c r="D75" s="787"/>
      <c r="E75" s="817"/>
      <c r="H75" s="820"/>
      <c r="I75" s="820"/>
      <c r="J75" s="822" t="s">
        <v>2522</v>
      </c>
      <c r="K75" s="787"/>
      <c r="L75" s="817"/>
    </row>
    <row r="76" spans="1:12">
      <c r="A76" s="820"/>
      <c r="B76" s="820" t="s">
        <v>2518</v>
      </c>
      <c r="C76" s="821"/>
      <c r="D76" s="787"/>
      <c r="E76" s="817"/>
      <c r="H76" s="820"/>
      <c r="I76" s="820" t="s">
        <v>2518</v>
      </c>
      <c r="J76" s="821"/>
      <c r="K76" s="787"/>
      <c r="L76" s="817"/>
    </row>
    <row r="77" spans="1:12" ht="25">
      <c r="A77" s="820"/>
      <c r="B77" s="820" t="str">
        <f>B$60</f>
        <v>MA</v>
      </c>
      <c r="C77" s="887" t="s">
        <v>3266</v>
      </c>
      <c r="D77" s="787" t="s">
        <v>3280</v>
      </c>
      <c r="E77" s="817"/>
      <c r="H77" s="820"/>
      <c r="I77" s="820" t="str">
        <f>I$60</f>
        <v>MA</v>
      </c>
      <c r="J77" s="821"/>
      <c r="K77" s="787"/>
      <c r="L77" s="817"/>
    </row>
    <row r="78" spans="1:12">
      <c r="A78" s="820"/>
      <c r="B78" s="820" t="str">
        <f>B$61</f>
        <v>S1</v>
      </c>
      <c r="C78" s="821"/>
      <c r="D78" s="787"/>
      <c r="E78" s="817"/>
      <c r="H78" s="820"/>
      <c r="I78" s="820" t="str">
        <f>I$61</f>
        <v>S1</v>
      </c>
      <c r="J78" s="821"/>
      <c r="K78" s="787"/>
      <c r="L78" s="817"/>
    </row>
    <row r="79" spans="1:12">
      <c r="A79" s="820"/>
      <c r="B79" s="820" t="str">
        <f>B$62</f>
        <v>S2</v>
      </c>
      <c r="C79" s="821"/>
      <c r="D79" s="787"/>
      <c r="E79" s="817"/>
      <c r="H79" s="820"/>
      <c r="I79" s="820" t="str">
        <f>I$62</f>
        <v>S2</v>
      </c>
      <c r="J79" s="821"/>
      <c r="K79" s="787"/>
      <c r="L79" s="817"/>
    </row>
    <row r="80" spans="1:12">
      <c r="A80" s="820"/>
      <c r="B80" s="820" t="str">
        <f>B$63</f>
        <v>S3</v>
      </c>
      <c r="C80" s="821"/>
      <c r="D80" s="787"/>
      <c r="E80" s="817"/>
      <c r="H80" s="820"/>
      <c r="I80" s="820" t="str">
        <f>I$63</f>
        <v>S3</v>
      </c>
      <c r="J80" s="821"/>
      <c r="K80" s="787"/>
      <c r="L80" s="817"/>
    </row>
    <row r="81" spans="1:12">
      <c r="A81" s="820"/>
      <c r="B81" s="820" t="str">
        <f>B$64</f>
        <v>S4</v>
      </c>
      <c r="C81" s="821"/>
      <c r="D81" s="787"/>
      <c r="E81" s="817"/>
      <c r="H81" s="820"/>
      <c r="I81" s="820" t="str">
        <f>I$64</f>
        <v>S4</v>
      </c>
      <c r="J81" s="821"/>
      <c r="K81" s="787"/>
      <c r="L81" s="817"/>
    </row>
    <row r="82" spans="1:12" ht="50">
      <c r="A82" s="796">
        <v>1.3</v>
      </c>
      <c r="B82" s="796"/>
      <c r="C82" s="795" t="s">
        <v>2523</v>
      </c>
      <c r="D82" s="825">
        <v>3</v>
      </c>
      <c r="E82" s="827"/>
    </row>
    <row r="83" spans="1:12" ht="50">
      <c r="A83" s="796"/>
      <c r="B83" s="796"/>
      <c r="C83" s="795" t="s">
        <v>2524</v>
      </c>
      <c r="D83" s="825"/>
      <c r="E83" s="827"/>
    </row>
    <row r="84" spans="1:12" ht="62.5">
      <c r="A84" s="820"/>
      <c r="B84" s="820"/>
      <c r="C84" s="822" t="s">
        <v>2525</v>
      </c>
      <c r="D84" s="787"/>
      <c r="E84" s="817"/>
      <c r="H84" s="796">
        <v>1.2</v>
      </c>
      <c r="I84" s="796"/>
      <c r="J84" s="795" t="s">
        <v>2519</v>
      </c>
      <c r="K84" s="825"/>
      <c r="L84" s="827"/>
    </row>
    <row r="85" spans="1:12" ht="87.5">
      <c r="A85" s="820"/>
      <c r="B85" s="820"/>
      <c r="C85" s="821" t="s">
        <v>2526</v>
      </c>
      <c r="D85" s="787"/>
      <c r="E85" s="817"/>
      <c r="H85" s="796"/>
      <c r="I85" s="796"/>
      <c r="J85" s="795"/>
      <c r="K85" s="825"/>
      <c r="L85" s="827"/>
    </row>
    <row r="86" spans="1:12" ht="20.25" customHeight="1">
      <c r="A86" s="820"/>
      <c r="B86" s="820" t="s">
        <v>2518</v>
      </c>
      <c r="C86" s="821"/>
      <c r="D86" s="787"/>
      <c r="E86" s="817"/>
      <c r="H86" s="820"/>
      <c r="I86" s="820"/>
      <c r="J86" s="822" t="s">
        <v>2527</v>
      </c>
      <c r="K86" s="787"/>
      <c r="L86" s="817"/>
    </row>
    <row r="87" spans="1:12" ht="53.25" customHeight="1">
      <c r="A87" s="820"/>
      <c r="B87" s="820" t="str">
        <f>B$60</f>
        <v>MA</v>
      </c>
      <c r="C87" s="821" t="s">
        <v>3559</v>
      </c>
      <c r="D87" s="787" t="s">
        <v>3280</v>
      </c>
      <c r="E87" s="817"/>
      <c r="H87" s="820"/>
      <c r="I87" s="820" t="s">
        <v>2518</v>
      </c>
      <c r="J87" s="821"/>
      <c r="K87" s="787"/>
      <c r="L87" s="817"/>
    </row>
    <row r="88" spans="1:12">
      <c r="A88" s="820"/>
      <c r="B88" s="820" t="str">
        <f>B$61</f>
        <v>S1</v>
      </c>
      <c r="C88" s="821"/>
      <c r="D88" s="787"/>
      <c r="E88" s="817"/>
      <c r="H88" s="820"/>
      <c r="I88" s="820" t="str">
        <f>I$60</f>
        <v>MA</v>
      </c>
      <c r="J88" s="821"/>
      <c r="K88" s="787"/>
      <c r="L88" s="817"/>
    </row>
    <row r="89" spans="1:12">
      <c r="A89" s="820"/>
      <c r="B89" s="820" t="str">
        <f>B$62</f>
        <v>S2</v>
      </c>
      <c r="C89" s="821"/>
      <c r="D89" s="787"/>
      <c r="E89" s="817"/>
      <c r="H89" s="820"/>
      <c r="I89" s="820" t="str">
        <f>I$61</f>
        <v>S1</v>
      </c>
      <c r="J89" s="821"/>
      <c r="K89" s="787"/>
      <c r="L89" s="817"/>
    </row>
    <row r="90" spans="1:12">
      <c r="A90" s="820"/>
      <c r="B90" s="820" t="str">
        <f>B$63</f>
        <v>S3</v>
      </c>
      <c r="C90" s="821"/>
      <c r="D90" s="787"/>
      <c r="E90" s="817"/>
      <c r="H90" s="820"/>
      <c r="I90" s="820" t="str">
        <f>I$62</f>
        <v>S2</v>
      </c>
      <c r="J90" s="821"/>
      <c r="K90" s="787"/>
      <c r="L90" s="817"/>
    </row>
    <row r="91" spans="1:12">
      <c r="A91" s="820"/>
      <c r="B91" s="820" t="str">
        <f>B$64</f>
        <v>S4</v>
      </c>
      <c r="C91" s="821"/>
      <c r="D91" s="787"/>
      <c r="E91" s="817"/>
      <c r="H91" s="820"/>
      <c r="I91" s="820" t="str">
        <f>I$63</f>
        <v>S3</v>
      </c>
      <c r="J91" s="821"/>
      <c r="K91" s="787"/>
      <c r="L91" s="817"/>
    </row>
    <row r="92" spans="1:12">
      <c r="H92" s="820"/>
      <c r="I92" s="820" t="str">
        <f>I$64</f>
        <v>S4</v>
      </c>
      <c r="J92" s="821"/>
      <c r="K92" s="787"/>
      <c r="L92" s="817"/>
    </row>
    <row r="93" spans="1:12">
      <c r="A93" s="820"/>
      <c r="B93" s="820"/>
      <c r="C93" s="822" t="s">
        <v>2528</v>
      </c>
      <c r="D93" s="787"/>
      <c r="E93" s="817"/>
    </row>
    <row r="94" spans="1:12" ht="37.5" customHeight="1">
      <c r="A94" s="820"/>
      <c r="B94" s="820" t="s">
        <v>2518</v>
      </c>
      <c r="C94" s="821"/>
      <c r="D94" s="787"/>
      <c r="E94" s="817"/>
      <c r="H94" s="820"/>
      <c r="I94" s="820"/>
      <c r="J94" s="822" t="s">
        <v>2529</v>
      </c>
      <c r="K94" s="787"/>
      <c r="L94" s="817"/>
    </row>
    <row r="95" spans="1:12">
      <c r="A95" s="820"/>
      <c r="B95" s="820" t="str">
        <f>B$60</f>
        <v>MA</v>
      </c>
      <c r="C95" s="908" t="s">
        <v>3560</v>
      </c>
      <c r="D95" s="787" t="s">
        <v>3280</v>
      </c>
      <c r="E95" s="817"/>
      <c r="H95" s="820"/>
      <c r="I95" s="820" t="s">
        <v>2518</v>
      </c>
      <c r="J95" s="821"/>
      <c r="K95" s="787"/>
      <c r="L95" s="817"/>
    </row>
    <row r="96" spans="1:12">
      <c r="A96" s="820"/>
      <c r="B96" s="820" t="str">
        <f>B$61</f>
        <v>S1</v>
      </c>
      <c r="C96" s="821"/>
      <c r="D96" s="787"/>
      <c r="E96" s="817"/>
      <c r="H96" s="820"/>
      <c r="I96" s="820" t="str">
        <f>I$60</f>
        <v>MA</v>
      </c>
      <c r="J96" s="821"/>
      <c r="K96" s="787"/>
      <c r="L96" s="817"/>
    </row>
    <row r="97" spans="1:12">
      <c r="A97" s="820"/>
      <c r="B97" s="820" t="str">
        <f>B$62</f>
        <v>S2</v>
      </c>
      <c r="C97" s="821"/>
      <c r="D97" s="787"/>
      <c r="E97" s="817"/>
      <c r="H97" s="820"/>
      <c r="I97" s="820" t="str">
        <f>I$61</f>
        <v>S1</v>
      </c>
      <c r="J97" s="821"/>
      <c r="K97" s="787"/>
      <c r="L97" s="817"/>
    </row>
    <row r="98" spans="1:12">
      <c r="A98" s="820"/>
      <c r="B98" s="820" t="str">
        <f>B$63</f>
        <v>S3</v>
      </c>
      <c r="C98" s="821"/>
      <c r="D98" s="787"/>
      <c r="E98" s="817"/>
      <c r="H98" s="820"/>
      <c r="I98" s="820" t="str">
        <f>I$62</f>
        <v>S2</v>
      </c>
      <c r="J98" s="821"/>
      <c r="K98" s="787"/>
      <c r="L98" s="817"/>
    </row>
    <row r="99" spans="1:12">
      <c r="A99" s="820"/>
      <c r="B99" s="820" t="str">
        <f>B$64</f>
        <v>S4</v>
      </c>
      <c r="C99" s="821"/>
      <c r="D99" s="787"/>
      <c r="E99" s="817"/>
      <c r="H99" s="820"/>
      <c r="I99" s="820" t="str">
        <f>I$63</f>
        <v>S3</v>
      </c>
      <c r="J99" s="821"/>
      <c r="K99" s="787"/>
      <c r="L99" s="817"/>
    </row>
    <row r="100" spans="1:12">
      <c r="A100" s="820"/>
      <c r="B100" s="820"/>
      <c r="C100" s="821"/>
      <c r="D100" s="787"/>
      <c r="E100" s="817"/>
      <c r="H100" s="820"/>
      <c r="I100" s="820"/>
      <c r="J100" s="821"/>
      <c r="K100" s="787"/>
      <c r="L100" s="817"/>
    </row>
    <row r="101" spans="1:12" ht="25">
      <c r="A101" s="796">
        <v>1.4</v>
      </c>
      <c r="B101" s="796"/>
      <c r="C101" s="795" t="s">
        <v>2530</v>
      </c>
      <c r="D101" s="825">
        <v>3</v>
      </c>
      <c r="E101" s="827"/>
      <c r="H101" s="820"/>
      <c r="I101" s="820" t="str">
        <f>I$64</f>
        <v>S4</v>
      </c>
      <c r="J101" s="821"/>
      <c r="K101" s="787"/>
      <c r="L101" s="817"/>
    </row>
    <row r="102" spans="1:12" ht="62.5">
      <c r="A102" s="796"/>
      <c r="B102" s="796"/>
      <c r="C102" s="795" t="s">
        <v>2531</v>
      </c>
      <c r="D102" s="825"/>
      <c r="E102" s="827"/>
    </row>
    <row r="103" spans="1:12" ht="25">
      <c r="A103" s="820"/>
      <c r="B103" s="820"/>
      <c r="C103" s="822" t="s">
        <v>2532</v>
      </c>
      <c r="D103" s="787"/>
      <c r="E103" s="817"/>
    </row>
    <row r="104" spans="1:12">
      <c r="A104" s="820"/>
      <c r="B104" s="820" t="s">
        <v>2518</v>
      </c>
      <c r="C104" s="821"/>
      <c r="D104" s="787"/>
      <c r="E104" s="817"/>
      <c r="H104" s="820"/>
      <c r="I104" s="820"/>
      <c r="J104" s="822" t="s">
        <v>73</v>
      </c>
      <c r="K104" s="787"/>
      <c r="L104" s="817"/>
    </row>
    <row r="105" spans="1:12" ht="105.75" customHeight="1">
      <c r="A105" s="820"/>
      <c r="B105" s="820" t="str">
        <f>B$60</f>
        <v>MA</v>
      </c>
      <c r="C105" s="886" t="s">
        <v>3561</v>
      </c>
      <c r="D105" s="787" t="s">
        <v>3280</v>
      </c>
      <c r="E105" s="817"/>
      <c r="H105" s="820"/>
      <c r="I105" s="820" t="s">
        <v>2518</v>
      </c>
      <c r="J105" s="821"/>
      <c r="K105" s="787"/>
      <c r="L105" s="817"/>
    </row>
    <row r="106" spans="1:12">
      <c r="A106" s="820"/>
      <c r="B106" s="820" t="str">
        <f>B$61</f>
        <v>S1</v>
      </c>
      <c r="C106" s="821"/>
      <c r="D106" s="787"/>
      <c r="E106" s="817"/>
      <c r="H106" s="820"/>
      <c r="I106" s="820" t="str">
        <f>I$60</f>
        <v>MA</v>
      </c>
      <c r="J106" s="821"/>
      <c r="K106" s="787"/>
      <c r="L106" s="817"/>
    </row>
    <row r="107" spans="1:12">
      <c r="A107" s="820"/>
      <c r="B107" s="820" t="str">
        <f>B$62</f>
        <v>S2</v>
      </c>
      <c r="C107" s="821"/>
      <c r="D107" s="787"/>
      <c r="E107" s="817"/>
      <c r="H107" s="820"/>
      <c r="I107" s="820" t="str">
        <f>I$61</f>
        <v>S1</v>
      </c>
      <c r="J107" s="821"/>
      <c r="K107" s="787"/>
      <c r="L107" s="817"/>
    </row>
    <row r="108" spans="1:12">
      <c r="A108" s="820"/>
      <c r="B108" s="820" t="str">
        <f>B$63</f>
        <v>S3</v>
      </c>
      <c r="C108" s="821"/>
      <c r="D108" s="787"/>
      <c r="E108" s="817"/>
      <c r="H108" s="820"/>
      <c r="I108" s="820" t="str">
        <f>I$62</f>
        <v>S2</v>
      </c>
      <c r="J108" s="821"/>
      <c r="K108" s="787"/>
      <c r="L108" s="817"/>
    </row>
    <row r="109" spans="1:12">
      <c r="A109" s="820"/>
      <c r="B109" s="820" t="str">
        <f>B$64</f>
        <v>S4</v>
      </c>
      <c r="C109" s="821"/>
      <c r="D109" s="787"/>
      <c r="E109" s="817"/>
      <c r="H109" s="820"/>
      <c r="I109" s="820" t="str">
        <f>I$63</f>
        <v>S3</v>
      </c>
      <c r="J109" s="821"/>
      <c r="K109" s="787"/>
      <c r="L109" s="817"/>
    </row>
    <row r="110" spans="1:12">
      <c r="H110" s="820"/>
      <c r="I110" s="820" t="str">
        <f>I$64</f>
        <v>S4</v>
      </c>
      <c r="J110" s="821"/>
      <c r="K110" s="787"/>
      <c r="L110" s="817"/>
    </row>
    <row r="111" spans="1:12" ht="25">
      <c r="A111" s="820"/>
      <c r="B111" s="820"/>
      <c r="C111" s="822" t="s">
        <v>2533</v>
      </c>
      <c r="D111" s="787"/>
      <c r="E111" s="817"/>
    </row>
    <row r="112" spans="1:12" ht="22.5" customHeight="1">
      <c r="A112" s="820"/>
      <c r="B112" s="820" t="s">
        <v>2518</v>
      </c>
      <c r="C112" s="821"/>
      <c r="D112" s="787"/>
      <c r="E112" s="817"/>
      <c r="H112" s="796">
        <v>1.3</v>
      </c>
      <c r="I112" s="796"/>
      <c r="J112" s="795" t="s">
        <v>2523</v>
      </c>
      <c r="K112" s="825"/>
      <c r="L112" s="827"/>
    </row>
    <row r="113" spans="1:12" ht="35.25" customHeight="1">
      <c r="A113" s="820"/>
      <c r="B113" s="820" t="str">
        <f>B$60</f>
        <v>MA</v>
      </c>
      <c r="C113" s="888" t="s">
        <v>3562</v>
      </c>
      <c r="D113" s="787" t="s">
        <v>3280</v>
      </c>
      <c r="E113" s="817"/>
      <c r="H113" s="820"/>
      <c r="I113" s="820"/>
      <c r="J113" s="822" t="s">
        <v>2534</v>
      </c>
      <c r="K113" s="787"/>
      <c r="L113" s="817"/>
    </row>
    <row r="114" spans="1:12">
      <c r="A114" s="820"/>
      <c r="B114" s="820" t="str">
        <f>B$61</f>
        <v>S1</v>
      </c>
      <c r="C114" s="821"/>
      <c r="D114" s="787"/>
      <c r="E114" s="817"/>
      <c r="H114" s="820"/>
      <c r="I114" s="820" t="s">
        <v>2518</v>
      </c>
      <c r="J114" s="821"/>
      <c r="K114" s="787"/>
      <c r="L114" s="817"/>
    </row>
    <row r="115" spans="1:12">
      <c r="A115" s="820"/>
      <c r="B115" s="820" t="str">
        <f>B$62</f>
        <v>S2</v>
      </c>
      <c r="C115" s="821"/>
      <c r="D115" s="787"/>
      <c r="E115" s="817"/>
      <c r="H115" s="820"/>
      <c r="I115" s="820" t="str">
        <f>I$60</f>
        <v>MA</v>
      </c>
      <c r="J115" s="821"/>
      <c r="K115" s="787"/>
      <c r="L115" s="817"/>
    </row>
    <row r="116" spans="1:12">
      <c r="A116" s="820"/>
      <c r="B116" s="820" t="str">
        <f>B$63</f>
        <v>S3</v>
      </c>
      <c r="C116" s="821"/>
      <c r="D116" s="787"/>
      <c r="E116" s="817"/>
      <c r="H116" s="820"/>
      <c r="I116" s="820" t="str">
        <f>I$61</f>
        <v>S1</v>
      </c>
      <c r="J116" s="821"/>
      <c r="K116" s="787"/>
      <c r="L116" s="817"/>
    </row>
    <row r="117" spans="1:12">
      <c r="A117" s="820"/>
      <c r="B117" s="820" t="str">
        <f>B$64</f>
        <v>S4</v>
      </c>
      <c r="C117" s="821"/>
      <c r="D117" s="787"/>
      <c r="E117" s="817"/>
      <c r="H117" s="820"/>
      <c r="I117" s="820" t="str">
        <f>I$62</f>
        <v>S2</v>
      </c>
      <c r="J117" s="821"/>
      <c r="K117" s="787"/>
      <c r="L117" s="817"/>
    </row>
    <row r="118" spans="1:12">
      <c r="H118" s="820"/>
      <c r="I118" s="820" t="str">
        <f>I$63</f>
        <v>S3</v>
      </c>
      <c r="J118" s="821"/>
      <c r="K118" s="787"/>
      <c r="L118" s="817"/>
    </row>
    <row r="119" spans="1:12" ht="37.5">
      <c r="A119" s="796">
        <v>1.5</v>
      </c>
      <c r="B119" s="796"/>
      <c r="C119" s="795" t="s">
        <v>2535</v>
      </c>
      <c r="D119" s="825">
        <v>3</v>
      </c>
      <c r="E119" s="826"/>
      <c r="H119" s="820"/>
      <c r="I119" s="820" t="str">
        <f>I$64</f>
        <v>S4</v>
      </c>
      <c r="J119" s="821"/>
      <c r="K119" s="787"/>
      <c r="L119" s="817"/>
    </row>
    <row r="120" spans="1:12" ht="37.5">
      <c r="A120" s="820"/>
      <c r="B120" s="820"/>
      <c r="C120" s="822" t="s">
        <v>2536</v>
      </c>
      <c r="D120" s="787"/>
      <c r="E120" s="817"/>
    </row>
    <row r="121" spans="1:12" ht="50">
      <c r="A121" s="820"/>
      <c r="B121" s="820"/>
      <c r="C121" s="821" t="s">
        <v>2537</v>
      </c>
      <c r="D121" s="787"/>
      <c r="E121" s="817"/>
    </row>
    <row r="122" spans="1:12" ht="26.25" customHeight="1">
      <c r="A122" s="820"/>
      <c r="B122" s="820" t="s">
        <v>2518</v>
      </c>
      <c r="C122" s="821"/>
      <c r="D122" s="787"/>
      <c r="E122" s="817"/>
      <c r="H122" s="820"/>
      <c r="I122" s="820"/>
      <c r="J122" s="822" t="s">
        <v>2538</v>
      </c>
      <c r="K122" s="787"/>
      <c r="L122" s="817"/>
    </row>
    <row r="123" spans="1:12" ht="37.5">
      <c r="A123" s="820"/>
      <c r="B123" s="820" t="str">
        <f>B$60</f>
        <v>MA</v>
      </c>
      <c r="C123" s="908" t="s">
        <v>3311</v>
      </c>
      <c r="D123" s="787" t="s">
        <v>3280</v>
      </c>
      <c r="E123" s="817"/>
      <c r="H123" s="820"/>
      <c r="I123" s="820" t="s">
        <v>2518</v>
      </c>
      <c r="J123" s="821"/>
      <c r="K123" s="787"/>
      <c r="L123" s="817"/>
    </row>
    <row r="124" spans="1:12">
      <c r="A124" s="820"/>
      <c r="B124" s="820" t="str">
        <f>B$61</f>
        <v>S1</v>
      </c>
      <c r="C124" s="821"/>
      <c r="D124" s="787"/>
      <c r="E124" s="817"/>
      <c r="H124" s="820"/>
      <c r="I124" s="820" t="str">
        <f>I$60</f>
        <v>MA</v>
      </c>
      <c r="J124" s="821"/>
      <c r="K124" s="787"/>
      <c r="L124" s="817"/>
    </row>
    <row r="125" spans="1:12">
      <c r="A125" s="820"/>
      <c r="B125" s="820" t="str">
        <f>B$62</f>
        <v>S2</v>
      </c>
      <c r="C125" s="821"/>
      <c r="D125" s="787"/>
      <c r="E125" s="817"/>
      <c r="H125" s="820"/>
      <c r="I125" s="820" t="str">
        <f>I$61</f>
        <v>S1</v>
      </c>
      <c r="J125" s="821"/>
      <c r="K125" s="787"/>
      <c r="L125" s="817"/>
    </row>
    <row r="126" spans="1:12">
      <c r="A126" s="820"/>
      <c r="B126" s="820" t="str">
        <f>B$63</f>
        <v>S3</v>
      </c>
      <c r="C126" s="821"/>
      <c r="D126" s="787"/>
      <c r="E126" s="817"/>
      <c r="H126" s="820"/>
      <c r="I126" s="820" t="str">
        <f>I$62</f>
        <v>S2</v>
      </c>
      <c r="J126" s="821"/>
      <c r="K126" s="787"/>
      <c r="L126" s="817"/>
    </row>
    <row r="127" spans="1:12">
      <c r="A127" s="820"/>
      <c r="B127" s="820" t="str">
        <f>B$64</f>
        <v>S4</v>
      </c>
      <c r="C127" s="821"/>
      <c r="D127" s="787"/>
      <c r="E127" s="817"/>
      <c r="H127" s="820"/>
      <c r="I127" s="820" t="str">
        <f>I$63</f>
        <v>S3</v>
      </c>
      <c r="J127" s="821"/>
      <c r="K127" s="787"/>
      <c r="L127" s="817"/>
    </row>
    <row r="128" spans="1:12">
      <c r="A128" s="820"/>
      <c r="B128" s="820"/>
      <c r="C128" s="821"/>
      <c r="D128" s="787"/>
      <c r="E128" s="817"/>
      <c r="H128" s="820"/>
      <c r="I128" s="820"/>
      <c r="J128" s="821"/>
      <c r="K128" s="787"/>
      <c r="L128" s="817"/>
    </row>
    <row r="129" spans="1:12" ht="25">
      <c r="A129" s="796">
        <v>1.6</v>
      </c>
      <c r="B129" s="796"/>
      <c r="C129" s="795" t="s">
        <v>2539</v>
      </c>
      <c r="D129" s="825">
        <v>4</v>
      </c>
      <c r="E129" s="826"/>
      <c r="H129" s="820"/>
      <c r="I129" s="820" t="str">
        <f>I$64</f>
        <v>S4</v>
      </c>
      <c r="J129" s="821"/>
      <c r="K129" s="787"/>
      <c r="L129" s="817"/>
    </row>
    <row r="130" spans="1:12">
      <c r="A130" s="796"/>
      <c r="B130" s="796"/>
      <c r="C130" s="795" t="s">
        <v>2540</v>
      </c>
      <c r="D130" s="825"/>
      <c r="E130" s="826"/>
    </row>
    <row r="131" spans="1:12" ht="25">
      <c r="A131" s="820"/>
      <c r="B131" s="820"/>
      <c r="C131" s="822" t="s">
        <v>2541</v>
      </c>
      <c r="D131" s="787"/>
      <c r="E131" s="817"/>
    </row>
    <row r="132" spans="1:12" ht="28.5" customHeight="1">
      <c r="A132" s="820"/>
      <c r="B132" s="820" t="s">
        <v>2518</v>
      </c>
      <c r="C132" s="821"/>
      <c r="D132" s="787"/>
      <c r="E132" s="817"/>
      <c r="H132" s="820"/>
      <c r="I132" s="820"/>
      <c r="J132" s="822" t="s">
        <v>2542</v>
      </c>
      <c r="K132" s="787"/>
      <c r="L132" s="817"/>
    </row>
    <row r="133" spans="1:12" ht="25">
      <c r="A133" s="820"/>
      <c r="B133" s="820" t="str">
        <f>B$60</f>
        <v>MA</v>
      </c>
      <c r="C133" s="821" t="s">
        <v>3312</v>
      </c>
      <c r="D133" s="787" t="s">
        <v>3280</v>
      </c>
      <c r="E133" s="817"/>
      <c r="H133" s="820"/>
      <c r="I133" s="820" t="s">
        <v>2518</v>
      </c>
      <c r="J133" s="821"/>
      <c r="K133" s="787"/>
      <c r="L133" s="817"/>
    </row>
    <row r="134" spans="1:12">
      <c r="A134" s="820"/>
      <c r="B134" s="820" t="str">
        <f>B$61</f>
        <v>S1</v>
      </c>
      <c r="C134" s="821"/>
      <c r="D134" s="787"/>
      <c r="E134" s="817"/>
      <c r="H134" s="820"/>
      <c r="I134" s="820" t="str">
        <f>I$60</f>
        <v>MA</v>
      </c>
      <c r="J134" s="821"/>
      <c r="K134" s="787"/>
      <c r="L134" s="817"/>
    </row>
    <row r="135" spans="1:12">
      <c r="A135" s="820"/>
      <c r="B135" s="820" t="str">
        <f>B$62</f>
        <v>S2</v>
      </c>
      <c r="C135" s="821"/>
      <c r="D135" s="787"/>
      <c r="E135" s="817"/>
      <c r="H135" s="820"/>
      <c r="I135" s="820" t="str">
        <f>I$61</f>
        <v>S1</v>
      </c>
      <c r="J135" s="821"/>
      <c r="K135" s="787"/>
      <c r="L135" s="817"/>
    </row>
    <row r="136" spans="1:12">
      <c r="A136" s="820"/>
      <c r="B136" s="820" t="str">
        <f>B$63</f>
        <v>S3</v>
      </c>
      <c r="C136" s="821"/>
      <c r="D136" s="787"/>
      <c r="E136" s="817"/>
      <c r="H136" s="820"/>
      <c r="I136" s="820" t="str">
        <f>I$62</f>
        <v>S2</v>
      </c>
      <c r="J136" s="821"/>
      <c r="K136" s="787"/>
      <c r="L136" s="817"/>
    </row>
    <row r="137" spans="1:12">
      <c r="A137" s="820"/>
      <c r="B137" s="820" t="str">
        <f>B$64</f>
        <v>S4</v>
      </c>
      <c r="C137" s="821"/>
      <c r="D137" s="787"/>
      <c r="E137" s="817"/>
      <c r="H137" s="820"/>
      <c r="I137" s="820" t="str">
        <f>I$63</f>
        <v>S3</v>
      </c>
      <c r="J137" s="821"/>
      <c r="K137" s="787"/>
      <c r="L137" s="817"/>
    </row>
    <row r="138" spans="1:12">
      <c r="A138" s="828"/>
      <c r="B138" s="828"/>
      <c r="C138" s="829"/>
      <c r="D138" s="830"/>
      <c r="H138" s="820"/>
      <c r="I138" s="820" t="str">
        <f>I$64</f>
        <v>S4</v>
      </c>
      <c r="J138" s="821"/>
      <c r="K138" s="787"/>
      <c r="L138" s="817"/>
    </row>
    <row r="139" spans="1:12" ht="25">
      <c r="A139" s="820"/>
      <c r="B139" s="820"/>
      <c r="C139" s="822" t="s">
        <v>2543</v>
      </c>
      <c r="D139" s="787"/>
      <c r="E139" s="817"/>
    </row>
    <row r="140" spans="1:12" ht="37.5">
      <c r="A140" s="820"/>
      <c r="B140" s="820" t="s">
        <v>2518</v>
      </c>
      <c r="C140" s="821"/>
      <c r="D140" s="787"/>
      <c r="E140" s="817"/>
      <c r="H140" s="796">
        <v>1.4</v>
      </c>
      <c r="I140" s="796"/>
      <c r="J140" s="795" t="s">
        <v>2530</v>
      </c>
      <c r="K140" s="825"/>
      <c r="L140" s="827"/>
    </row>
    <row r="141" spans="1:12" ht="78" customHeight="1">
      <c r="A141" s="820"/>
      <c r="B141" s="820" t="str">
        <f>B$60</f>
        <v>MA</v>
      </c>
      <c r="C141" s="886" t="s">
        <v>3563</v>
      </c>
      <c r="D141" s="787" t="s">
        <v>3280</v>
      </c>
      <c r="E141" s="817"/>
      <c r="H141" s="820"/>
      <c r="I141" s="820"/>
      <c r="J141" s="822" t="s">
        <v>2544</v>
      </c>
      <c r="K141" s="787"/>
      <c r="L141" s="817"/>
    </row>
    <row r="142" spans="1:12">
      <c r="A142" s="820"/>
      <c r="B142" s="820" t="str">
        <f>B$61</f>
        <v>S1</v>
      </c>
      <c r="C142" s="821"/>
      <c r="D142" s="787"/>
      <c r="E142" s="817"/>
      <c r="H142" s="820"/>
      <c r="I142" s="820" t="s">
        <v>2518</v>
      </c>
      <c r="J142" s="821"/>
      <c r="K142" s="787"/>
      <c r="L142" s="817"/>
    </row>
    <row r="143" spans="1:12">
      <c r="A143" s="820"/>
      <c r="B143" s="820" t="str">
        <f>B$62</f>
        <v>S2</v>
      </c>
      <c r="C143" s="821"/>
      <c r="D143" s="787"/>
      <c r="E143" s="817"/>
      <c r="H143" s="820"/>
      <c r="I143" s="820" t="str">
        <f>I$60</f>
        <v>MA</v>
      </c>
      <c r="J143" s="821"/>
      <c r="K143" s="787"/>
      <c r="L143" s="817"/>
    </row>
    <row r="144" spans="1:12">
      <c r="A144" s="820"/>
      <c r="B144" s="820" t="str">
        <f>B$63</f>
        <v>S3</v>
      </c>
      <c r="C144" s="821"/>
      <c r="D144" s="787"/>
      <c r="E144" s="817"/>
      <c r="H144" s="820"/>
      <c r="I144" s="820" t="str">
        <f>I$61</f>
        <v>S1</v>
      </c>
      <c r="J144" s="821"/>
      <c r="K144" s="787"/>
      <c r="L144" s="817"/>
    </row>
    <row r="145" spans="1:12">
      <c r="A145" s="820"/>
      <c r="B145" s="820" t="str">
        <f>B$64</f>
        <v>S4</v>
      </c>
      <c r="C145" s="821"/>
      <c r="D145" s="787"/>
      <c r="E145" s="817"/>
      <c r="H145" s="820"/>
      <c r="I145" s="820" t="str">
        <f>I$62</f>
        <v>S2</v>
      </c>
      <c r="J145" s="821"/>
      <c r="K145" s="787"/>
      <c r="L145" s="817"/>
    </row>
    <row r="146" spans="1:12">
      <c r="A146" s="820"/>
      <c r="B146" s="820"/>
      <c r="C146" s="821"/>
      <c r="D146" s="787"/>
      <c r="E146" s="817"/>
      <c r="H146" s="820"/>
      <c r="I146" s="820" t="str">
        <f>I$63</f>
        <v>S3</v>
      </c>
      <c r="J146" s="821"/>
      <c r="K146" s="787"/>
      <c r="L146" s="817"/>
    </row>
    <row r="147" spans="1:12">
      <c r="A147" s="820"/>
      <c r="B147" s="820"/>
      <c r="C147" s="821"/>
      <c r="D147" s="787"/>
      <c r="E147" s="817"/>
      <c r="H147" s="820"/>
      <c r="I147" s="820" t="str">
        <f>I$64</f>
        <v>S4</v>
      </c>
      <c r="J147" s="821"/>
      <c r="K147" s="787"/>
      <c r="L147" s="817"/>
    </row>
    <row r="148" spans="1:12" ht="25">
      <c r="A148" s="820"/>
      <c r="B148" s="820"/>
      <c r="C148" s="822" t="s">
        <v>2545</v>
      </c>
      <c r="D148" s="787"/>
      <c r="E148" s="817"/>
    </row>
    <row r="149" spans="1:12" ht="37.5">
      <c r="A149" s="820"/>
      <c r="B149" s="820"/>
      <c r="C149" s="831" t="s">
        <v>2546</v>
      </c>
      <c r="D149" s="787"/>
      <c r="E149" s="817"/>
    </row>
    <row r="150" spans="1:12">
      <c r="A150" s="820"/>
      <c r="B150" s="820" t="s">
        <v>2518</v>
      </c>
      <c r="C150" s="821"/>
      <c r="D150" s="787"/>
      <c r="E150" s="817"/>
      <c r="H150" s="820"/>
      <c r="I150" s="820"/>
      <c r="J150" s="822" t="s">
        <v>144</v>
      </c>
      <c r="K150" s="787"/>
      <c r="L150" s="817"/>
    </row>
    <row r="151" spans="1:12" ht="37.5">
      <c r="A151" s="820"/>
      <c r="B151" s="820" t="str">
        <f>B$60</f>
        <v>MA</v>
      </c>
      <c r="C151" s="908" t="s">
        <v>3544</v>
      </c>
      <c r="D151" s="787" t="s">
        <v>3280</v>
      </c>
      <c r="E151" s="817"/>
      <c r="H151" s="820"/>
      <c r="I151" s="820" t="s">
        <v>2518</v>
      </c>
      <c r="J151" s="821"/>
      <c r="K151" s="787"/>
      <c r="L151" s="817"/>
    </row>
    <row r="152" spans="1:12">
      <c r="A152" s="820"/>
      <c r="B152" s="820" t="str">
        <f>B$61</f>
        <v>S1</v>
      </c>
      <c r="C152" s="821"/>
      <c r="D152" s="787"/>
      <c r="E152" s="817"/>
      <c r="H152" s="820"/>
      <c r="I152" s="820" t="str">
        <f>I$60</f>
        <v>MA</v>
      </c>
      <c r="J152" s="821"/>
      <c r="K152" s="787"/>
      <c r="L152" s="817"/>
    </row>
    <row r="153" spans="1:12">
      <c r="A153" s="820"/>
      <c r="B153" s="820" t="str">
        <f>B$62</f>
        <v>S2</v>
      </c>
      <c r="C153" s="821"/>
      <c r="D153" s="787"/>
      <c r="E153" s="817"/>
      <c r="H153" s="820"/>
      <c r="I153" s="820" t="str">
        <f>I$61</f>
        <v>S1</v>
      </c>
      <c r="J153" s="821"/>
      <c r="K153" s="787"/>
      <c r="L153" s="817"/>
    </row>
    <row r="154" spans="1:12">
      <c r="A154" s="820"/>
      <c r="B154" s="820" t="str">
        <f>B$63</f>
        <v>S3</v>
      </c>
      <c r="C154" s="821"/>
      <c r="D154" s="787"/>
      <c r="E154" s="817"/>
      <c r="H154" s="820"/>
      <c r="I154" s="820" t="str">
        <f>I$62</f>
        <v>S2</v>
      </c>
      <c r="J154" s="821"/>
      <c r="K154" s="787"/>
      <c r="L154" s="817"/>
    </row>
    <row r="155" spans="1:12">
      <c r="A155" s="820"/>
      <c r="B155" s="820" t="str">
        <f>B$64</f>
        <v>S4</v>
      </c>
      <c r="C155" s="821"/>
      <c r="D155" s="787"/>
      <c r="E155" s="817"/>
      <c r="H155" s="820"/>
      <c r="I155" s="820" t="str">
        <f>I$63</f>
        <v>S3</v>
      </c>
      <c r="J155" s="821"/>
      <c r="K155" s="787"/>
      <c r="L155" s="817"/>
    </row>
    <row r="156" spans="1:12">
      <c r="A156" s="820"/>
      <c r="B156" s="820"/>
      <c r="C156" s="821"/>
      <c r="D156" s="787"/>
      <c r="E156" s="817"/>
      <c r="H156" s="820"/>
      <c r="I156" s="820" t="str">
        <f>I$64</f>
        <v>S4</v>
      </c>
      <c r="J156" s="821"/>
      <c r="K156" s="787"/>
      <c r="L156" s="817"/>
    </row>
    <row r="157" spans="1:12" ht="50">
      <c r="A157" s="820"/>
      <c r="B157" s="820"/>
      <c r="C157" s="822" t="s">
        <v>2547</v>
      </c>
      <c r="D157" s="787"/>
      <c r="E157" s="817"/>
    </row>
    <row r="158" spans="1:12" ht="50">
      <c r="A158" s="820"/>
      <c r="B158" s="820" t="s">
        <v>2518</v>
      </c>
      <c r="C158" s="821"/>
      <c r="D158" s="787"/>
      <c r="E158" s="817"/>
      <c r="H158" s="796">
        <v>1.5</v>
      </c>
      <c r="I158" s="796"/>
      <c r="J158" s="795" t="s">
        <v>2535</v>
      </c>
      <c r="K158" s="825"/>
      <c r="L158" s="826"/>
    </row>
    <row r="159" spans="1:12" ht="25">
      <c r="A159" s="820"/>
      <c r="B159" s="820" t="str">
        <f>B$60</f>
        <v>MA</v>
      </c>
      <c r="C159" s="908" t="s">
        <v>3314</v>
      </c>
      <c r="D159" s="787"/>
      <c r="E159" s="817"/>
      <c r="H159" s="820"/>
      <c r="I159" s="820"/>
      <c r="J159" s="822" t="s">
        <v>2548</v>
      </c>
      <c r="K159" s="787"/>
      <c r="L159" s="817"/>
    </row>
    <row r="160" spans="1:12">
      <c r="A160" s="820"/>
      <c r="B160" s="820" t="str">
        <f>B$61</f>
        <v>S1</v>
      </c>
      <c r="C160" s="821"/>
      <c r="D160" s="787"/>
      <c r="E160" s="817"/>
      <c r="H160" s="820"/>
      <c r="I160" s="820" t="s">
        <v>2518</v>
      </c>
      <c r="J160" s="821"/>
      <c r="K160" s="787"/>
      <c r="L160" s="817"/>
    </row>
    <row r="161" spans="1:12">
      <c r="A161" s="820"/>
      <c r="B161" s="820" t="str">
        <f>B$62</f>
        <v>S2</v>
      </c>
      <c r="C161" s="821"/>
      <c r="D161" s="787"/>
      <c r="E161" s="817"/>
      <c r="H161" s="820"/>
      <c r="I161" s="820" t="str">
        <f>I$60</f>
        <v>MA</v>
      </c>
      <c r="J161" s="821"/>
      <c r="K161" s="787"/>
      <c r="L161" s="817"/>
    </row>
    <row r="162" spans="1:12">
      <c r="A162" s="820"/>
      <c r="B162" s="820" t="str">
        <f>B$63</f>
        <v>S3</v>
      </c>
      <c r="C162" s="821"/>
      <c r="D162" s="787"/>
      <c r="E162" s="817"/>
      <c r="H162" s="820"/>
      <c r="I162" s="820" t="str">
        <f>I$61</f>
        <v>S1</v>
      </c>
      <c r="J162" s="821"/>
      <c r="K162" s="787"/>
      <c r="L162" s="817"/>
    </row>
    <row r="163" spans="1:12">
      <c r="A163" s="820"/>
      <c r="B163" s="820" t="str">
        <f>B$64</f>
        <v>S4</v>
      </c>
      <c r="C163" s="821"/>
      <c r="D163" s="787"/>
      <c r="E163" s="817"/>
      <c r="H163" s="820"/>
      <c r="I163" s="820" t="str">
        <f>I$62</f>
        <v>S2</v>
      </c>
      <c r="J163" s="821"/>
      <c r="K163" s="787"/>
      <c r="L163" s="817"/>
    </row>
    <row r="164" spans="1:12">
      <c r="A164" s="820"/>
      <c r="B164" s="820"/>
      <c r="C164" s="821"/>
      <c r="D164" s="787"/>
      <c r="E164" s="817"/>
      <c r="H164" s="820"/>
      <c r="I164" s="820" t="str">
        <f>I$63</f>
        <v>S3</v>
      </c>
      <c r="J164" s="821"/>
      <c r="K164" s="787"/>
      <c r="L164" s="817"/>
    </row>
    <row r="165" spans="1:12" ht="25">
      <c r="A165" s="820"/>
      <c r="B165" s="820"/>
      <c r="C165" s="822" t="s">
        <v>2549</v>
      </c>
      <c r="D165" s="787"/>
      <c r="E165" s="817"/>
      <c r="H165" s="820"/>
      <c r="I165" s="820" t="str">
        <f>I$64</f>
        <v>S4</v>
      </c>
      <c r="J165" s="821"/>
      <c r="K165" s="787"/>
      <c r="L165" s="817"/>
    </row>
    <row r="166" spans="1:12">
      <c r="A166" s="820"/>
      <c r="B166" s="820" t="s">
        <v>2518</v>
      </c>
      <c r="C166" s="821"/>
      <c r="D166" s="787"/>
      <c r="E166" s="817"/>
    </row>
    <row r="167" spans="1:12" ht="25">
      <c r="A167" s="820"/>
      <c r="B167" s="820" t="str">
        <f>B$60</f>
        <v>MA</v>
      </c>
      <c r="C167" s="908" t="s">
        <v>3315</v>
      </c>
      <c r="D167" s="787"/>
      <c r="E167" s="817"/>
      <c r="H167" s="820"/>
      <c r="I167" s="820"/>
      <c r="J167" s="822" t="s">
        <v>2550</v>
      </c>
      <c r="K167" s="787"/>
      <c r="L167" s="817"/>
    </row>
    <row r="168" spans="1:12">
      <c r="A168" s="820"/>
      <c r="B168" s="820" t="str">
        <f>B$61</f>
        <v>S1</v>
      </c>
      <c r="C168" s="821"/>
      <c r="D168" s="787"/>
      <c r="E168" s="817"/>
      <c r="H168" s="820"/>
      <c r="I168" s="820" t="s">
        <v>2518</v>
      </c>
      <c r="J168" s="821"/>
      <c r="K168" s="787"/>
      <c r="L168" s="817"/>
    </row>
    <row r="169" spans="1:12">
      <c r="A169" s="820"/>
      <c r="B169" s="820" t="str">
        <f>B$62</f>
        <v>S2</v>
      </c>
      <c r="C169" s="821"/>
      <c r="D169" s="787"/>
      <c r="E169" s="817"/>
      <c r="H169" s="820"/>
      <c r="I169" s="820" t="str">
        <f>I$60</f>
        <v>MA</v>
      </c>
      <c r="J169" s="821"/>
      <c r="K169" s="787"/>
      <c r="L169" s="817"/>
    </row>
    <row r="170" spans="1:12">
      <c r="A170" s="820"/>
      <c r="B170" s="820" t="str">
        <f>B$63</f>
        <v>S3</v>
      </c>
      <c r="C170" s="821"/>
      <c r="D170" s="787"/>
      <c r="E170" s="817"/>
      <c r="H170" s="820"/>
      <c r="I170" s="820" t="str">
        <f>I$61</f>
        <v>S1</v>
      </c>
      <c r="J170" s="821"/>
      <c r="K170" s="787"/>
      <c r="L170" s="817"/>
    </row>
    <row r="171" spans="1:12">
      <c r="A171" s="820"/>
      <c r="B171" s="820" t="str">
        <f>B$64</f>
        <v>S4</v>
      </c>
      <c r="C171" s="821"/>
      <c r="D171" s="787"/>
      <c r="E171" s="817"/>
      <c r="H171" s="820"/>
      <c r="I171" s="820" t="str">
        <f>I$62</f>
        <v>S2</v>
      </c>
      <c r="J171" s="821"/>
      <c r="K171" s="787"/>
      <c r="L171" s="817"/>
    </row>
    <row r="172" spans="1:12">
      <c r="H172" s="820"/>
      <c r="I172" s="820" t="str">
        <f>I$63</f>
        <v>S3</v>
      </c>
      <c r="J172" s="821"/>
      <c r="K172" s="787"/>
      <c r="L172" s="817"/>
    </row>
    <row r="173" spans="1:12" ht="50">
      <c r="A173" s="796">
        <v>1.7</v>
      </c>
      <c r="B173" s="796"/>
      <c r="C173" s="795" t="s">
        <v>2551</v>
      </c>
      <c r="D173" s="825">
        <v>3</v>
      </c>
      <c r="E173" s="826"/>
      <c r="H173" s="820"/>
      <c r="I173" s="820" t="str">
        <f>I$64</f>
        <v>S4</v>
      </c>
      <c r="J173" s="821"/>
      <c r="K173" s="787"/>
      <c r="L173" s="817"/>
    </row>
    <row r="174" spans="1:12" ht="50">
      <c r="A174" s="820"/>
      <c r="B174" s="820"/>
      <c r="C174" s="822" t="s">
        <v>2552</v>
      </c>
      <c r="D174" s="787"/>
      <c r="E174" s="817"/>
    </row>
    <row r="175" spans="1:12">
      <c r="A175" s="820"/>
      <c r="B175" s="820" t="s">
        <v>2518</v>
      </c>
      <c r="C175" s="821"/>
      <c r="D175" s="787"/>
      <c r="E175" s="817"/>
      <c r="H175" s="820"/>
      <c r="I175" s="820"/>
      <c r="J175" s="822" t="s">
        <v>2553</v>
      </c>
      <c r="K175" s="787"/>
      <c r="L175" s="817"/>
    </row>
    <row r="176" spans="1:12">
      <c r="A176" s="820"/>
      <c r="B176" s="820" t="str">
        <f>B$60</f>
        <v>MA</v>
      </c>
      <c r="C176" s="908" t="s">
        <v>3316</v>
      </c>
      <c r="D176" s="787" t="s">
        <v>3280</v>
      </c>
      <c r="E176" s="817"/>
      <c r="H176" s="820"/>
      <c r="I176" s="820" t="s">
        <v>2518</v>
      </c>
      <c r="J176" s="821"/>
      <c r="K176" s="787"/>
      <c r="L176" s="817"/>
    </row>
    <row r="177" spans="1:12">
      <c r="A177" s="820"/>
      <c r="B177" s="820" t="str">
        <f>B$61</f>
        <v>S1</v>
      </c>
      <c r="C177" s="821"/>
      <c r="D177" s="787"/>
      <c r="E177" s="817"/>
      <c r="H177" s="820"/>
      <c r="I177" s="820" t="str">
        <f>I$60</f>
        <v>MA</v>
      </c>
      <c r="J177" s="821"/>
      <c r="K177" s="787"/>
      <c r="L177" s="817"/>
    </row>
    <row r="178" spans="1:12">
      <c r="A178" s="820"/>
      <c r="B178" s="820" t="str">
        <f>B$62</f>
        <v>S2</v>
      </c>
      <c r="C178" s="821"/>
      <c r="D178" s="787"/>
      <c r="E178" s="817"/>
      <c r="H178" s="820"/>
      <c r="I178" s="820" t="str">
        <f>I$61</f>
        <v>S1</v>
      </c>
      <c r="J178" s="821"/>
      <c r="K178" s="787"/>
      <c r="L178" s="817"/>
    </row>
    <row r="179" spans="1:12">
      <c r="A179" s="820"/>
      <c r="B179" s="820" t="str">
        <f>B$63</f>
        <v>S3</v>
      </c>
      <c r="C179" s="821"/>
      <c r="D179" s="787"/>
      <c r="E179" s="817"/>
      <c r="H179" s="820"/>
      <c r="I179" s="820" t="str">
        <f>I$62</f>
        <v>S2</v>
      </c>
      <c r="J179" s="821"/>
      <c r="K179" s="787"/>
      <c r="L179" s="817"/>
    </row>
    <row r="180" spans="1:12">
      <c r="A180" s="820"/>
      <c r="B180" s="820" t="str">
        <f>B$64</f>
        <v>S4</v>
      </c>
      <c r="C180" s="821"/>
      <c r="D180" s="787"/>
      <c r="E180" s="817"/>
      <c r="H180" s="820"/>
      <c r="I180" s="820" t="str">
        <f>I$63</f>
        <v>S3</v>
      </c>
      <c r="J180" s="821"/>
      <c r="K180" s="787"/>
      <c r="L180" s="817"/>
    </row>
    <row r="181" spans="1:12">
      <c r="A181" s="828"/>
      <c r="B181" s="828"/>
      <c r="C181" s="829"/>
      <c r="D181" s="830"/>
      <c r="H181" s="820"/>
      <c r="I181" s="820" t="str">
        <f>I$64</f>
        <v>S4</v>
      </c>
      <c r="J181" s="821"/>
      <c r="K181" s="787"/>
      <c r="L181" s="817"/>
    </row>
    <row r="182" spans="1:12">
      <c r="A182" s="820"/>
      <c r="B182" s="820"/>
      <c r="C182" s="822" t="s">
        <v>2554</v>
      </c>
      <c r="D182" s="787"/>
      <c r="E182" s="817"/>
    </row>
    <row r="183" spans="1:12" ht="17.149999999999999" customHeight="1">
      <c r="A183" s="820"/>
      <c r="B183" s="820" t="s">
        <v>2518</v>
      </c>
      <c r="C183" s="831"/>
      <c r="D183" s="787"/>
      <c r="E183" s="817"/>
      <c r="H183" s="796">
        <v>1.6</v>
      </c>
      <c r="I183" s="796"/>
      <c r="J183" s="795" t="s">
        <v>2539</v>
      </c>
      <c r="K183" s="825"/>
      <c r="L183" s="826"/>
    </row>
    <row r="184" spans="1:12" ht="14.15" customHeight="1">
      <c r="A184" s="820"/>
      <c r="B184" s="820" t="str">
        <f>B$60</f>
        <v>MA</v>
      </c>
      <c r="C184" s="821" t="s">
        <v>3267</v>
      </c>
      <c r="D184" s="787" t="s">
        <v>3280</v>
      </c>
      <c r="E184" s="817"/>
      <c r="H184" s="820"/>
      <c r="I184" s="820"/>
      <c r="J184" s="822" t="s">
        <v>2555</v>
      </c>
      <c r="K184" s="787"/>
      <c r="L184" s="817"/>
    </row>
    <row r="185" spans="1:12">
      <c r="A185" s="820"/>
      <c r="B185" s="820" t="str">
        <f>B$61</f>
        <v>S1</v>
      </c>
      <c r="C185" s="831"/>
      <c r="D185" s="787"/>
      <c r="E185" s="817"/>
      <c r="H185" s="820"/>
      <c r="I185" s="820" t="s">
        <v>2518</v>
      </c>
      <c r="J185" s="821"/>
      <c r="K185" s="787"/>
      <c r="L185" s="817"/>
    </row>
    <row r="186" spans="1:12">
      <c r="A186" s="820"/>
      <c r="B186" s="820" t="str">
        <f>B$62</f>
        <v>S2</v>
      </c>
      <c r="C186" s="831"/>
      <c r="D186" s="787"/>
      <c r="E186" s="817"/>
      <c r="H186" s="820"/>
      <c r="I186" s="820" t="str">
        <f>I$60</f>
        <v>MA</v>
      </c>
      <c r="J186" s="821"/>
      <c r="K186" s="787"/>
      <c r="L186" s="817"/>
    </row>
    <row r="187" spans="1:12">
      <c r="A187" s="820"/>
      <c r="B187" s="820" t="str">
        <f>B$63</f>
        <v>S3</v>
      </c>
      <c r="C187" s="831"/>
      <c r="D187" s="787"/>
      <c r="E187" s="817"/>
      <c r="H187" s="820"/>
      <c r="I187" s="820" t="str">
        <f>I$61</f>
        <v>S1</v>
      </c>
      <c r="J187" s="821"/>
      <c r="K187" s="787"/>
      <c r="L187" s="817"/>
    </row>
    <row r="188" spans="1:12">
      <c r="A188" s="820"/>
      <c r="B188" s="820" t="str">
        <f>B$64</f>
        <v>S4</v>
      </c>
      <c r="C188" s="831"/>
      <c r="D188" s="787"/>
      <c r="E188" s="817"/>
      <c r="H188" s="820"/>
      <c r="I188" s="820" t="str">
        <f>I$62</f>
        <v>S2</v>
      </c>
      <c r="J188" s="821"/>
      <c r="K188" s="787"/>
      <c r="L188" s="817"/>
    </row>
    <row r="189" spans="1:12">
      <c r="A189" s="820"/>
      <c r="B189" s="820"/>
      <c r="C189" s="831"/>
      <c r="D189" s="787"/>
      <c r="E189" s="817"/>
      <c r="H189" s="820"/>
      <c r="I189" s="820" t="str">
        <f>I$63</f>
        <v>S3</v>
      </c>
      <c r="J189" s="821"/>
      <c r="K189" s="787"/>
      <c r="L189" s="817"/>
    </row>
    <row r="190" spans="1:12">
      <c r="A190" s="820"/>
      <c r="B190" s="820"/>
      <c r="C190" s="822" t="s">
        <v>2556</v>
      </c>
      <c r="D190" s="787"/>
      <c r="E190" s="817"/>
      <c r="H190" s="820"/>
      <c r="I190" s="820" t="str">
        <f>I$64</f>
        <v>S4</v>
      </c>
      <c r="J190" s="821"/>
      <c r="K190" s="787"/>
      <c r="L190" s="817"/>
    </row>
    <row r="191" spans="1:12">
      <c r="A191" s="820"/>
      <c r="B191" s="820" t="s">
        <v>2518</v>
      </c>
      <c r="C191" s="821"/>
      <c r="D191" s="787"/>
      <c r="E191" s="817"/>
      <c r="H191" s="828"/>
      <c r="I191" s="828"/>
      <c r="J191" s="829"/>
      <c r="K191" s="830"/>
    </row>
    <row r="192" spans="1:12" ht="25">
      <c r="A192" s="820"/>
      <c r="B192" s="820" t="str">
        <f>B$60</f>
        <v>MA</v>
      </c>
      <c r="C192" s="908" t="s">
        <v>3317</v>
      </c>
      <c r="D192" s="787" t="s">
        <v>3280</v>
      </c>
      <c r="E192" s="817"/>
      <c r="H192" s="820"/>
      <c r="I192" s="820"/>
      <c r="J192" s="822" t="s">
        <v>2557</v>
      </c>
      <c r="K192" s="787"/>
      <c r="L192" s="817"/>
    </row>
    <row r="193" spans="1:12">
      <c r="A193" s="820"/>
      <c r="B193" s="820" t="str">
        <f>B$61</f>
        <v>S1</v>
      </c>
      <c r="C193" s="821"/>
      <c r="D193" s="787"/>
      <c r="E193" s="817"/>
      <c r="H193" s="820"/>
      <c r="I193" s="820" t="s">
        <v>2518</v>
      </c>
      <c r="J193" s="821"/>
      <c r="K193" s="787"/>
      <c r="L193" s="817"/>
    </row>
    <row r="194" spans="1:12">
      <c r="A194" s="820"/>
      <c r="B194" s="820" t="str">
        <f>B$62</f>
        <v>S2</v>
      </c>
      <c r="C194" s="821"/>
      <c r="D194" s="787"/>
      <c r="E194" s="817"/>
      <c r="H194" s="820"/>
      <c r="I194" s="820" t="str">
        <f>I$60</f>
        <v>MA</v>
      </c>
      <c r="J194" s="821"/>
      <c r="K194" s="787"/>
      <c r="L194" s="817"/>
    </row>
    <row r="195" spans="1:12">
      <c r="A195" s="820"/>
      <c r="B195" s="820" t="str">
        <f>B$63</f>
        <v>S3</v>
      </c>
      <c r="C195" s="821"/>
      <c r="D195" s="787"/>
      <c r="E195" s="817"/>
      <c r="H195" s="820"/>
      <c r="I195" s="820" t="str">
        <f>I$61</f>
        <v>S1</v>
      </c>
      <c r="J195" s="821"/>
      <c r="K195" s="787"/>
      <c r="L195" s="817"/>
    </row>
    <row r="196" spans="1:12">
      <c r="A196" s="820"/>
      <c r="B196" s="820" t="str">
        <f>B$64</f>
        <v>S4</v>
      </c>
      <c r="C196" s="821"/>
      <c r="D196" s="787"/>
      <c r="E196" s="817"/>
      <c r="H196" s="820"/>
      <c r="I196" s="820" t="str">
        <f>I$62</f>
        <v>S2</v>
      </c>
      <c r="J196" s="821"/>
      <c r="K196" s="787"/>
      <c r="L196" s="817"/>
    </row>
    <row r="197" spans="1:12">
      <c r="A197" s="772"/>
      <c r="B197" s="772"/>
      <c r="D197" s="764"/>
      <c r="H197" s="820"/>
      <c r="I197" s="820" t="str">
        <f>I$63</f>
        <v>S3</v>
      </c>
      <c r="J197" s="821"/>
      <c r="K197" s="787"/>
      <c r="L197" s="817"/>
    </row>
    <row r="198" spans="1:12" ht="37.5">
      <c r="A198" s="796">
        <v>1.8</v>
      </c>
      <c r="B198" s="796"/>
      <c r="C198" s="795" t="s">
        <v>2558</v>
      </c>
      <c r="D198" s="825">
        <v>3</v>
      </c>
      <c r="E198" s="826"/>
      <c r="H198" s="820"/>
      <c r="I198" s="820" t="str">
        <f>I$64</f>
        <v>S4</v>
      </c>
      <c r="J198" s="821"/>
      <c r="K198" s="787"/>
      <c r="L198" s="817"/>
    </row>
    <row r="199" spans="1:12" ht="25">
      <c r="A199" s="820"/>
      <c r="B199" s="820"/>
      <c r="C199" s="822" t="s">
        <v>2559</v>
      </c>
      <c r="D199" s="787"/>
      <c r="E199" s="817"/>
    </row>
    <row r="200" spans="1:12">
      <c r="A200" s="820"/>
      <c r="B200" s="820" t="s">
        <v>2518</v>
      </c>
      <c r="C200" s="821"/>
      <c r="D200" s="787"/>
      <c r="E200" s="817"/>
    </row>
    <row r="201" spans="1:12" ht="28">
      <c r="A201" s="820"/>
      <c r="B201" s="820" t="str">
        <f>B$60</f>
        <v>MA</v>
      </c>
      <c r="C201" s="895" t="s">
        <v>3272</v>
      </c>
      <c r="D201" s="787" t="s">
        <v>3280</v>
      </c>
      <c r="E201" s="817"/>
    </row>
    <row r="202" spans="1:12" ht="21" customHeight="1">
      <c r="A202" s="820"/>
      <c r="B202" s="820" t="str">
        <f>B$61</f>
        <v>S1</v>
      </c>
      <c r="C202" s="821"/>
      <c r="D202" s="787"/>
      <c r="E202" s="817"/>
      <c r="H202" s="796">
        <v>1.7</v>
      </c>
      <c r="I202" s="796"/>
      <c r="J202" s="795" t="s">
        <v>2551</v>
      </c>
      <c r="K202" s="825"/>
      <c r="L202" s="826"/>
    </row>
    <row r="203" spans="1:12" ht="15.75" customHeight="1">
      <c r="A203" s="820"/>
      <c r="B203" s="820" t="str">
        <f>B$62</f>
        <v>S2</v>
      </c>
      <c r="C203" s="821"/>
      <c r="D203" s="787"/>
      <c r="E203" s="817"/>
      <c r="H203" s="820"/>
      <c r="I203" s="820"/>
      <c r="J203" s="822" t="s">
        <v>2560</v>
      </c>
      <c r="K203" s="787"/>
      <c r="L203" s="817"/>
    </row>
    <row r="204" spans="1:12">
      <c r="A204" s="820"/>
      <c r="B204" s="820" t="str">
        <f>B$63</f>
        <v>S3</v>
      </c>
      <c r="C204" s="821"/>
      <c r="D204" s="787"/>
      <c r="E204" s="817"/>
      <c r="H204" s="820"/>
      <c r="I204" s="820" t="s">
        <v>2518</v>
      </c>
      <c r="J204" s="821"/>
      <c r="K204" s="787"/>
      <c r="L204" s="817"/>
    </row>
    <row r="205" spans="1:12">
      <c r="A205" s="820"/>
      <c r="B205" s="820" t="str">
        <f>B$64</f>
        <v>S4</v>
      </c>
      <c r="C205" s="821"/>
      <c r="D205" s="787"/>
      <c r="E205" s="817"/>
      <c r="H205" s="820"/>
      <c r="I205" s="820" t="str">
        <f>I$60</f>
        <v>MA</v>
      </c>
      <c r="J205" s="821"/>
      <c r="K205" s="787"/>
      <c r="L205" s="817"/>
    </row>
    <row r="206" spans="1:12" ht="62.5">
      <c r="A206" s="820"/>
      <c r="B206" s="820"/>
      <c r="C206" s="822" t="s">
        <v>2561</v>
      </c>
      <c r="D206" s="787"/>
      <c r="E206" s="817"/>
      <c r="H206" s="820"/>
      <c r="I206" s="820"/>
      <c r="J206" s="821"/>
      <c r="K206" s="787"/>
      <c r="L206" s="817"/>
    </row>
    <row r="207" spans="1:12" ht="27.5">
      <c r="A207" s="796">
        <v>2</v>
      </c>
      <c r="B207" s="796"/>
      <c r="C207" s="795" t="s">
        <v>2562</v>
      </c>
      <c r="D207" s="825">
        <v>3.3</v>
      </c>
      <c r="E207" s="827"/>
      <c r="H207" s="820"/>
      <c r="I207" s="820" t="str">
        <f>I$61</f>
        <v>S1</v>
      </c>
      <c r="J207" s="821"/>
      <c r="K207" s="787"/>
      <c r="L207" s="817"/>
    </row>
    <row r="208" spans="1:12" ht="25">
      <c r="A208" s="796">
        <v>2.1</v>
      </c>
      <c r="B208" s="796"/>
      <c r="C208" s="795" t="s">
        <v>2563</v>
      </c>
      <c r="D208" s="825">
        <v>3</v>
      </c>
      <c r="E208" s="827"/>
      <c r="H208" s="820"/>
      <c r="I208" s="820" t="str">
        <f>I$62</f>
        <v>S2</v>
      </c>
      <c r="J208" s="821"/>
      <c r="K208" s="787"/>
      <c r="L208" s="817"/>
    </row>
    <row r="209" spans="1:12" ht="25">
      <c r="A209" s="796"/>
      <c r="B209" s="796"/>
      <c r="C209" s="795" t="s">
        <v>2564</v>
      </c>
      <c r="D209" s="825"/>
      <c r="E209" s="827"/>
      <c r="H209" s="820"/>
      <c r="I209" s="820"/>
      <c r="J209" s="821"/>
      <c r="K209" s="787"/>
      <c r="L209" s="817"/>
    </row>
    <row r="210" spans="1:12" ht="25">
      <c r="A210" s="820"/>
      <c r="B210" s="820"/>
      <c r="C210" s="822" t="s">
        <v>2565</v>
      </c>
      <c r="D210" s="787"/>
      <c r="E210" s="817"/>
      <c r="H210" s="820"/>
      <c r="I210" s="820"/>
      <c r="J210" s="821"/>
      <c r="K210" s="787"/>
      <c r="L210" s="817"/>
    </row>
    <row r="211" spans="1:12" ht="14.25" customHeight="1">
      <c r="A211" s="820"/>
      <c r="B211" s="820" t="s">
        <v>2518</v>
      </c>
      <c r="C211" s="821"/>
      <c r="D211" s="787"/>
      <c r="E211" s="817"/>
      <c r="H211" s="820"/>
      <c r="I211" s="820" t="str">
        <f>I$63</f>
        <v>S3</v>
      </c>
      <c r="J211" s="821"/>
      <c r="K211" s="787"/>
      <c r="L211" s="817"/>
    </row>
    <row r="212" spans="1:12">
      <c r="A212" s="820"/>
      <c r="B212" s="820" t="str">
        <f>B$60</f>
        <v>MA</v>
      </c>
      <c r="C212" s="821" t="s">
        <v>3318</v>
      </c>
      <c r="D212" s="787" t="s">
        <v>3280</v>
      </c>
      <c r="E212" s="817"/>
      <c r="H212" s="820"/>
      <c r="I212" s="820" t="str">
        <f>I$64</f>
        <v>S4</v>
      </c>
      <c r="J212" s="821"/>
      <c r="K212" s="787"/>
      <c r="L212" s="817"/>
    </row>
    <row r="213" spans="1:12">
      <c r="A213" s="820"/>
      <c r="B213" s="820" t="str">
        <f>B$61</f>
        <v>S1</v>
      </c>
      <c r="C213" s="821"/>
      <c r="D213" s="787"/>
      <c r="E213" s="817"/>
      <c r="H213" s="828"/>
      <c r="I213" s="828"/>
      <c r="J213" s="829"/>
      <c r="K213" s="830"/>
    </row>
    <row r="214" spans="1:12">
      <c r="A214" s="820"/>
      <c r="B214" s="820" t="str">
        <f>B$62</f>
        <v>S2</v>
      </c>
      <c r="C214" s="821"/>
      <c r="D214" s="787"/>
      <c r="E214" s="817"/>
      <c r="H214" s="820"/>
      <c r="I214" s="820"/>
      <c r="J214" s="822" t="s">
        <v>2566</v>
      </c>
      <c r="K214" s="787"/>
      <c r="L214" s="817"/>
    </row>
    <row r="215" spans="1:12">
      <c r="A215" s="820"/>
      <c r="B215" s="820" t="str">
        <f>B$63</f>
        <v>S3</v>
      </c>
      <c r="C215" s="821"/>
      <c r="D215" s="787"/>
      <c r="E215" s="817"/>
      <c r="H215" s="820"/>
      <c r="I215" s="820" t="s">
        <v>2518</v>
      </c>
      <c r="J215" s="821"/>
      <c r="K215" s="787"/>
      <c r="L215" s="817"/>
    </row>
    <row r="216" spans="1:12">
      <c r="A216" s="820"/>
      <c r="B216" s="820" t="str">
        <f>B$64</f>
        <v>S4</v>
      </c>
      <c r="C216" s="821"/>
      <c r="D216" s="787"/>
      <c r="E216" s="817"/>
      <c r="H216" s="820"/>
      <c r="I216" s="820" t="str">
        <f>I$60</f>
        <v>MA</v>
      </c>
      <c r="J216" s="821"/>
      <c r="K216" s="787"/>
      <c r="L216" s="817"/>
    </row>
    <row r="217" spans="1:12">
      <c r="H217" s="820"/>
      <c r="I217" s="820" t="str">
        <f>I$61</f>
        <v>S1</v>
      </c>
      <c r="J217" s="821"/>
      <c r="K217" s="787"/>
      <c r="L217" s="817"/>
    </row>
    <row r="218" spans="1:12" ht="25">
      <c r="A218" s="820"/>
      <c r="B218" s="820"/>
      <c r="C218" s="822" t="s">
        <v>2567</v>
      </c>
      <c r="D218" s="787"/>
      <c r="E218" s="817"/>
      <c r="H218" s="820"/>
      <c r="I218" s="820"/>
      <c r="J218" s="821"/>
      <c r="K218" s="787"/>
      <c r="L218" s="817"/>
    </row>
    <row r="219" spans="1:12">
      <c r="A219" s="820"/>
      <c r="B219" s="820" t="s">
        <v>2518</v>
      </c>
      <c r="C219" s="821"/>
      <c r="D219" s="787"/>
      <c r="E219" s="817"/>
      <c r="H219" s="820"/>
      <c r="I219" s="820" t="str">
        <f>I$62</f>
        <v>S2</v>
      </c>
      <c r="J219" s="821"/>
      <c r="K219" s="787"/>
      <c r="L219" s="817"/>
    </row>
    <row r="220" spans="1:12" ht="25">
      <c r="A220" s="820"/>
      <c r="B220" s="820" t="str">
        <f>B$60</f>
        <v>MA</v>
      </c>
      <c r="C220" s="821" t="s">
        <v>3320</v>
      </c>
      <c r="D220" s="787" t="s">
        <v>3280</v>
      </c>
      <c r="E220" s="817"/>
      <c r="H220" s="820"/>
      <c r="I220" s="820" t="str">
        <f>I$63</f>
        <v>S3</v>
      </c>
      <c r="J220" s="821"/>
      <c r="K220" s="787"/>
      <c r="L220" s="817"/>
    </row>
    <row r="221" spans="1:12">
      <c r="A221" s="820"/>
      <c r="B221" s="820" t="str">
        <f>B$61</f>
        <v>S1</v>
      </c>
      <c r="C221" s="821"/>
      <c r="D221" s="787"/>
      <c r="E221" s="817"/>
      <c r="H221" s="820"/>
      <c r="I221" s="820" t="str">
        <f>I$64</f>
        <v>S4</v>
      </c>
      <c r="J221" s="821"/>
      <c r="K221" s="787"/>
      <c r="L221" s="817"/>
    </row>
    <row r="222" spans="1:12">
      <c r="A222" s="820"/>
      <c r="B222" s="820" t="str">
        <f>B$62</f>
        <v>S2</v>
      </c>
      <c r="C222" s="821"/>
      <c r="D222" s="787"/>
      <c r="E222" s="817"/>
      <c r="H222" s="772"/>
      <c r="I222" s="772"/>
      <c r="K222" s="764"/>
    </row>
    <row r="223" spans="1:12" ht="17.149999999999999" customHeight="1">
      <c r="A223" s="820"/>
      <c r="B223" s="820" t="str">
        <f>B$63</f>
        <v>S3</v>
      </c>
      <c r="C223" s="821"/>
      <c r="D223" s="787"/>
      <c r="E223" s="817"/>
      <c r="H223" s="796">
        <v>1.8</v>
      </c>
      <c r="I223" s="796"/>
      <c r="J223" s="795" t="s">
        <v>2558</v>
      </c>
      <c r="K223" s="825"/>
      <c r="L223" s="826"/>
    </row>
    <row r="224" spans="1:12" ht="36" customHeight="1">
      <c r="A224" s="820"/>
      <c r="B224" s="820" t="str">
        <f>B$64</f>
        <v>S4</v>
      </c>
      <c r="C224" s="821"/>
      <c r="D224" s="787"/>
      <c r="E224" s="817"/>
      <c r="H224" s="820"/>
      <c r="I224" s="820"/>
      <c r="J224" s="822" t="s">
        <v>2568</v>
      </c>
      <c r="K224" s="787"/>
      <c r="L224" s="817"/>
    </row>
    <row r="225" spans="1:12">
      <c r="H225" s="820"/>
      <c r="I225" s="820" t="s">
        <v>2518</v>
      </c>
      <c r="J225" s="821"/>
      <c r="K225" s="787"/>
      <c r="L225" s="817"/>
    </row>
    <row r="226" spans="1:12">
      <c r="A226" s="820"/>
      <c r="B226" s="820"/>
      <c r="C226" s="822" t="s">
        <v>2569</v>
      </c>
      <c r="D226" s="787"/>
      <c r="E226" s="817"/>
      <c r="H226" s="820"/>
      <c r="I226" s="820" t="str">
        <f>I$60</f>
        <v>MA</v>
      </c>
      <c r="J226" s="821"/>
      <c r="K226" s="787"/>
      <c r="L226" s="817"/>
    </row>
    <row r="227" spans="1:12">
      <c r="A227" s="820"/>
      <c r="B227" s="820" t="s">
        <v>2518</v>
      </c>
      <c r="C227" s="821"/>
      <c r="D227" s="787"/>
      <c r="E227" s="817"/>
      <c r="H227" s="820"/>
      <c r="I227" s="820" t="str">
        <f>I$61</f>
        <v>S1</v>
      </c>
      <c r="J227" s="821"/>
      <c r="K227" s="787"/>
      <c r="L227" s="817"/>
    </row>
    <row r="228" spans="1:12">
      <c r="A228" s="820"/>
      <c r="B228" s="820" t="str">
        <f>B$60</f>
        <v>MA</v>
      </c>
      <c r="C228" s="821" t="s">
        <v>3319</v>
      </c>
      <c r="D228" s="787" t="s">
        <v>3280</v>
      </c>
      <c r="E228" s="817"/>
      <c r="H228" s="820"/>
      <c r="I228" s="820" t="str">
        <f>I$62</f>
        <v>S2</v>
      </c>
      <c r="J228" s="821"/>
      <c r="K228" s="787"/>
      <c r="L228" s="817"/>
    </row>
    <row r="229" spans="1:12">
      <c r="A229" s="820"/>
      <c r="B229" s="820" t="str">
        <f>B$61</f>
        <v>S1</v>
      </c>
      <c r="C229" s="821"/>
      <c r="D229" s="787"/>
      <c r="E229" s="817"/>
      <c r="H229" s="820"/>
      <c r="I229" s="820" t="str">
        <f>I$63</f>
        <v>S3</v>
      </c>
      <c r="J229" s="821"/>
      <c r="K229" s="787"/>
      <c r="L229" s="817"/>
    </row>
    <row r="230" spans="1:12">
      <c r="A230" s="820"/>
      <c r="B230" s="820" t="str">
        <f>B$62</f>
        <v>S2</v>
      </c>
      <c r="C230" s="821"/>
      <c r="D230" s="787"/>
      <c r="E230" s="817"/>
      <c r="H230" s="820"/>
      <c r="I230" s="820" t="str">
        <f>I$64</f>
        <v>S4</v>
      </c>
      <c r="J230" s="821"/>
      <c r="K230" s="787"/>
      <c r="L230" s="817"/>
    </row>
    <row r="231" spans="1:12">
      <c r="A231" s="820"/>
      <c r="B231" s="820" t="str">
        <f>B$63</f>
        <v>S3</v>
      </c>
      <c r="C231" s="821"/>
      <c r="D231" s="787"/>
      <c r="E231" s="817"/>
      <c r="H231" s="828"/>
      <c r="I231" s="828"/>
      <c r="J231" s="829"/>
      <c r="K231" s="830"/>
    </row>
    <row r="232" spans="1:12">
      <c r="A232" s="820"/>
      <c r="B232" s="820" t="str">
        <f>B$64</f>
        <v>S4</v>
      </c>
      <c r="C232" s="821"/>
      <c r="D232" s="787"/>
      <c r="E232" s="817"/>
      <c r="H232" s="820"/>
      <c r="I232" s="820"/>
      <c r="J232" s="822" t="s">
        <v>2570</v>
      </c>
      <c r="K232" s="787"/>
      <c r="L232" s="817"/>
    </row>
    <row r="233" spans="1:12">
      <c r="H233" s="820"/>
      <c r="I233" s="820" t="s">
        <v>2518</v>
      </c>
      <c r="J233" s="821"/>
      <c r="K233" s="787"/>
      <c r="L233" s="817"/>
    </row>
    <row r="234" spans="1:12" ht="25">
      <c r="A234" s="796">
        <v>2.2000000000000002</v>
      </c>
      <c r="B234" s="796"/>
      <c r="C234" s="795" t="s">
        <v>2571</v>
      </c>
      <c r="D234" s="825">
        <v>4</v>
      </c>
      <c r="E234" s="827"/>
      <c r="H234" s="820"/>
      <c r="I234" s="820" t="str">
        <f>I$60</f>
        <v>MA</v>
      </c>
      <c r="J234" s="821"/>
      <c r="K234" s="787"/>
      <c r="L234" s="817"/>
    </row>
    <row r="235" spans="1:12" ht="25">
      <c r="A235" s="820"/>
      <c r="B235" s="820"/>
      <c r="C235" s="822" t="s">
        <v>2572</v>
      </c>
      <c r="D235" s="787"/>
      <c r="E235" s="817"/>
      <c r="H235" s="820"/>
      <c r="I235" s="820" t="str">
        <f>I$61</f>
        <v>S1</v>
      </c>
      <c r="J235" s="821"/>
      <c r="K235" s="787"/>
      <c r="L235" s="817"/>
    </row>
    <row r="236" spans="1:12">
      <c r="A236" s="820"/>
      <c r="B236" s="820" t="s">
        <v>2518</v>
      </c>
      <c r="C236" s="821"/>
      <c r="D236" s="787"/>
      <c r="E236" s="817"/>
      <c r="H236" s="820"/>
      <c r="I236" s="820" t="str">
        <f>I$62</f>
        <v>S2</v>
      </c>
      <c r="J236" s="821"/>
      <c r="K236" s="787"/>
      <c r="L236" s="817"/>
    </row>
    <row r="237" spans="1:12">
      <c r="A237" s="820"/>
      <c r="B237" s="820" t="str">
        <f>B$60</f>
        <v>MA</v>
      </c>
      <c r="C237" s="821" t="s">
        <v>3321</v>
      </c>
      <c r="D237" s="787" t="s">
        <v>3280</v>
      </c>
      <c r="E237" s="817"/>
      <c r="H237" s="820"/>
      <c r="I237" s="820" t="str">
        <f>I$63</f>
        <v>S3</v>
      </c>
      <c r="J237" s="821"/>
      <c r="K237" s="787"/>
      <c r="L237" s="817"/>
    </row>
    <row r="238" spans="1:12">
      <c r="A238" s="820"/>
      <c r="B238" s="820" t="str">
        <f>B$61</f>
        <v>S1</v>
      </c>
      <c r="C238" s="821"/>
      <c r="D238" s="787"/>
      <c r="E238" s="817"/>
      <c r="H238" s="820"/>
      <c r="I238" s="820" t="str">
        <f>I$64</f>
        <v>S4</v>
      </c>
      <c r="J238" s="821"/>
      <c r="K238" s="787"/>
      <c r="L238" s="817"/>
    </row>
    <row r="239" spans="1:12">
      <c r="A239" s="820"/>
      <c r="B239" s="820" t="str">
        <f>B$62</f>
        <v>S2</v>
      </c>
      <c r="C239" s="821"/>
      <c r="D239" s="787"/>
      <c r="E239" s="817"/>
      <c r="H239" s="772"/>
      <c r="I239" s="772"/>
      <c r="K239" s="764"/>
    </row>
    <row r="240" spans="1:12" ht="18.75" customHeight="1">
      <c r="A240" s="820"/>
      <c r="B240" s="820" t="str">
        <f>B$63</f>
        <v>S3</v>
      </c>
      <c r="C240" s="821"/>
      <c r="D240" s="787"/>
      <c r="E240" s="817"/>
      <c r="H240" s="796">
        <v>2</v>
      </c>
      <c r="I240" s="796"/>
      <c r="J240" s="795" t="s">
        <v>2562</v>
      </c>
      <c r="K240" s="825"/>
      <c r="L240" s="827"/>
    </row>
    <row r="241" spans="1:12" ht="21.75" customHeight="1">
      <c r="A241" s="820"/>
      <c r="B241" s="820" t="str">
        <f>B$64</f>
        <v>S4</v>
      </c>
      <c r="C241" s="821"/>
      <c r="D241" s="787"/>
      <c r="E241" s="817"/>
      <c r="H241" s="796">
        <v>2.1</v>
      </c>
      <c r="I241" s="796"/>
      <c r="J241" s="795" t="s">
        <v>2563</v>
      </c>
      <c r="K241" s="825"/>
      <c r="L241" s="827"/>
    </row>
    <row r="242" spans="1:12" ht="22.5" customHeight="1">
      <c r="H242" s="820"/>
      <c r="I242" s="820"/>
      <c r="J242" s="822" t="s">
        <v>2573</v>
      </c>
      <c r="K242" s="787"/>
      <c r="L242" s="817"/>
    </row>
    <row r="243" spans="1:12" ht="39.75" customHeight="1">
      <c r="A243" s="820"/>
      <c r="B243" s="820"/>
      <c r="C243" s="822" t="s">
        <v>2574</v>
      </c>
      <c r="D243" s="787"/>
      <c r="E243" s="817"/>
      <c r="H243" s="820"/>
      <c r="I243" s="820"/>
      <c r="J243" s="831"/>
      <c r="K243" s="787"/>
      <c r="L243" s="817"/>
    </row>
    <row r="244" spans="1:12">
      <c r="A244" s="820"/>
      <c r="B244" s="820" t="s">
        <v>2518</v>
      </c>
      <c r="C244" s="821"/>
      <c r="D244" s="787"/>
      <c r="E244" s="817"/>
      <c r="H244" s="820"/>
      <c r="I244" s="820" t="s">
        <v>2518</v>
      </c>
      <c r="J244" s="821"/>
      <c r="K244" s="787"/>
      <c r="L244" s="817"/>
    </row>
    <row r="245" spans="1:12">
      <c r="A245" s="820"/>
      <c r="B245" s="820" t="str">
        <f>B$60</f>
        <v>MA</v>
      </c>
      <c r="C245" s="821" t="s">
        <v>3322</v>
      </c>
      <c r="D245" s="787" t="s">
        <v>3280</v>
      </c>
      <c r="E245" s="817"/>
      <c r="H245" s="820"/>
      <c r="I245" s="820" t="str">
        <f>I$60</f>
        <v>MA</v>
      </c>
      <c r="J245" s="821"/>
      <c r="K245" s="787"/>
      <c r="L245" s="817"/>
    </row>
    <row r="246" spans="1:12">
      <c r="A246" s="820"/>
      <c r="B246" s="820" t="str">
        <f>B$61</f>
        <v>S1</v>
      </c>
      <c r="C246" s="821"/>
      <c r="D246" s="787"/>
      <c r="E246" s="817"/>
      <c r="H246" s="820"/>
      <c r="I246" s="820" t="str">
        <f>I$61</f>
        <v>S1</v>
      </c>
      <c r="J246" s="821"/>
      <c r="K246" s="787"/>
      <c r="L246" s="817"/>
    </row>
    <row r="247" spans="1:12">
      <c r="A247" s="820"/>
      <c r="B247" s="820" t="str">
        <f>B$62</f>
        <v>S2</v>
      </c>
      <c r="C247" s="821"/>
      <c r="D247" s="787"/>
      <c r="E247" s="817"/>
      <c r="H247" s="820"/>
      <c r="I247" s="820" t="str">
        <f>I$62</f>
        <v>S2</v>
      </c>
      <c r="J247" s="821"/>
      <c r="K247" s="787"/>
      <c r="L247" s="817"/>
    </row>
    <row r="248" spans="1:12">
      <c r="A248" s="820"/>
      <c r="B248" s="820" t="str">
        <f>B$63</f>
        <v>S3</v>
      </c>
      <c r="C248" s="821"/>
      <c r="D248" s="787"/>
      <c r="E248" s="817"/>
      <c r="H248" s="820"/>
      <c r="I248" s="820" t="str">
        <f>I$63</f>
        <v>S3</v>
      </c>
      <c r="J248" s="821"/>
      <c r="K248" s="787"/>
      <c r="L248" s="817"/>
    </row>
    <row r="249" spans="1:12">
      <c r="A249" s="820"/>
      <c r="B249" s="820" t="str">
        <f>B$64</f>
        <v>S4</v>
      </c>
      <c r="C249" s="821"/>
      <c r="D249" s="787"/>
      <c r="E249" s="817"/>
      <c r="H249" s="820"/>
      <c r="I249" s="820" t="str">
        <f>I$64</f>
        <v>S4</v>
      </c>
      <c r="J249" s="821"/>
      <c r="K249" s="787"/>
      <c r="L249" s="817"/>
    </row>
    <row r="251" spans="1:12" ht="26.25" customHeight="1">
      <c r="A251" s="820"/>
      <c r="B251" s="820"/>
      <c r="C251" s="822" t="s">
        <v>2575</v>
      </c>
      <c r="D251" s="787"/>
      <c r="E251" s="817"/>
      <c r="H251" s="820"/>
      <c r="I251" s="820"/>
      <c r="J251" s="822" t="s">
        <v>2576</v>
      </c>
      <c r="K251" s="787"/>
      <c r="L251" s="817"/>
    </row>
    <row r="252" spans="1:12">
      <c r="A252" s="820"/>
      <c r="B252" s="820" t="s">
        <v>2518</v>
      </c>
      <c r="C252" s="821"/>
      <c r="D252" s="787"/>
      <c r="E252" s="817"/>
      <c r="H252" s="820"/>
      <c r="I252" s="820" t="s">
        <v>2518</v>
      </c>
      <c r="J252" s="821"/>
      <c r="K252" s="787"/>
      <c r="L252" s="817"/>
    </row>
    <row r="253" spans="1:12" ht="25">
      <c r="A253" s="820"/>
      <c r="B253" s="820" t="str">
        <f>B$60</f>
        <v>MA</v>
      </c>
      <c r="C253" s="821" t="s">
        <v>3335</v>
      </c>
      <c r="D253" s="787" t="s">
        <v>3280</v>
      </c>
      <c r="E253" s="817"/>
      <c r="H253" s="820"/>
      <c r="I253" s="820" t="str">
        <f>I$60</f>
        <v>MA</v>
      </c>
      <c r="J253" s="821"/>
      <c r="K253" s="787"/>
      <c r="L253" s="817"/>
    </row>
    <row r="254" spans="1:12">
      <c r="A254" s="820"/>
      <c r="B254" s="820" t="str">
        <f>B$61</f>
        <v>S1</v>
      </c>
      <c r="C254" s="821"/>
      <c r="D254" s="787"/>
      <c r="E254" s="817"/>
      <c r="H254" s="820"/>
      <c r="I254" s="820" t="str">
        <f>I$61</f>
        <v>S1</v>
      </c>
      <c r="J254" s="821"/>
      <c r="K254" s="787"/>
      <c r="L254" s="817"/>
    </row>
    <row r="255" spans="1:12">
      <c r="A255" s="820"/>
      <c r="B255" s="820" t="str">
        <f>B$62</f>
        <v>S2</v>
      </c>
      <c r="C255" s="821"/>
      <c r="D255" s="787"/>
      <c r="E255" s="817"/>
      <c r="H255" s="820"/>
      <c r="I255" s="820" t="str">
        <f>I$62</f>
        <v>S2</v>
      </c>
      <c r="J255" s="821"/>
      <c r="K255" s="787"/>
      <c r="L255" s="817"/>
    </row>
    <row r="256" spans="1:12">
      <c r="A256" s="820"/>
      <c r="B256" s="820" t="str">
        <f>B$63</f>
        <v>S3</v>
      </c>
      <c r="C256" s="821"/>
      <c r="D256" s="787"/>
      <c r="E256" s="817"/>
      <c r="H256" s="820"/>
      <c r="I256" s="820" t="str">
        <f>I$63</f>
        <v>S3</v>
      </c>
      <c r="J256" s="821"/>
      <c r="K256" s="787"/>
      <c r="L256" s="817"/>
    </row>
    <row r="257" spans="1:12">
      <c r="A257" s="820"/>
      <c r="B257" s="820" t="str">
        <f>B$64</f>
        <v>S4</v>
      </c>
      <c r="C257" s="821"/>
      <c r="D257" s="787"/>
      <c r="E257" s="817"/>
      <c r="H257" s="820"/>
      <c r="I257" s="820" t="str">
        <f>I$64</f>
        <v>S4</v>
      </c>
      <c r="J257" s="821"/>
      <c r="K257" s="787"/>
      <c r="L257" s="817"/>
    </row>
    <row r="258" spans="1:12">
      <c r="A258" s="820"/>
      <c r="B258" s="820"/>
      <c r="C258" s="821"/>
      <c r="D258" s="787"/>
      <c r="E258" s="817"/>
    </row>
    <row r="259" spans="1:12">
      <c r="A259" s="820"/>
      <c r="B259" s="820"/>
      <c r="C259" s="822" t="s">
        <v>2577</v>
      </c>
      <c r="D259" s="787"/>
      <c r="E259" s="817"/>
      <c r="H259" s="820"/>
      <c r="I259" s="820"/>
      <c r="J259" s="822" t="s">
        <v>2578</v>
      </c>
      <c r="K259" s="787"/>
      <c r="L259" s="817"/>
    </row>
    <row r="260" spans="1:12">
      <c r="A260" s="820"/>
      <c r="B260" s="820" t="s">
        <v>2518</v>
      </c>
      <c r="C260" s="821"/>
      <c r="D260" s="787"/>
      <c r="E260" s="817"/>
      <c r="H260" s="820"/>
      <c r="I260" s="820" t="s">
        <v>2518</v>
      </c>
      <c r="J260" s="821"/>
      <c r="K260" s="787"/>
      <c r="L260" s="817"/>
    </row>
    <row r="261" spans="1:12">
      <c r="A261" s="820"/>
      <c r="B261" s="820" t="str">
        <f>B$60</f>
        <v>MA</v>
      </c>
      <c r="C261" s="909" t="s">
        <v>3323</v>
      </c>
      <c r="D261" s="910" t="s">
        <v>3324</v>
      </c>
      <c r="E261" s="911">
        <v>2021.1</v>
      </c>
      <c r="H261" s="820"/>
      <c r="I261" s="820" t="str">
        <f>I$60</f>
        <v>MA</v>
      </c>
      <c r="J261" s="821"/>
      <c r="K261" s="787"/>
      <c r="L261" s="817"/>
    </row>
    <row r="262" spans="1:12">
      <c r="A262" s="820"/>
      <c r="B262" s="820" t="str">
        <f>B$61</f>
        <v>S1</v>
      </c>
      <c r="C262" s="821"/>
      <c r="D262" s="787"/>
      <c r="E262" s="817"/>
      <c r="H262" s="820"/>
      <c r="I262" s="820" t="str">
        <f>I$61</f>
        <v>S1</v>
      </c>
      <c r="J262" s="821"/>
      <c r="K262" s="787"/>
      <c r="L262" s="817"/>
    </row>
    <row r="263" spans="1:12">
      <c r="A263" s="820"/>
      <c r="B263" s="820" t="str">
        <f>B$62</f>
        <v>S2</v>
      </c>
      <c r="C263" s="821"/>
      <c r="D263" s="787"/>
      <c r="E263" s="817"/>
      <c r="H263" s="820"/>
      <c r="I263" s="820" t="str">
        <f>I$62</f>
        <v>S2</v>
      </c>
      <c r="J263" s="821"/>
      <c r="K263" s="787"/>
      <c r="L263" s="817"/>
    </row>
    <row r="264" spans="1:12">
      <c r="A264" s="820"/>
      <c r="B264" s="820" t="str">
        <f>B$63</f>
        <v>S3</v>
      </c>
      <c r="C264" s="821"/>
      <c r="D264" s="787"/>
      <c r="E264" s="817"/>
      <c r="H264" s="820"/>
      <c r="I264" s="820" t="str">
        <f>I$63</f>
        <v>S3</v>
      </c>
      <c r="J264" s="821"/>
      <c r="K264" s="787"/>
      <c r="L264" s="817"/>
    </row>
    <row r="265" spans="1:12">
      <c r="A265" s="820"/>
      <c r="B265" s="820" t="str">
        <f>B$64</f>
        <v>S4</v>
      </c>
      <c r="C265" s="821"/>
      <c r="D265" s="787"/>
      <c r="E265" s="817"/>
      <c r="H265" s="820"/>
      <c r="I265" s="820" t="str">
        <f>I$64</f>
        <v>S4</v>
      </c>
      <c r="J265" s="821"/>
      <c r="K265" s="787"/>
      <c r="L265" s="817"/>
    </row>
    <row r="266" spans="1:12">
      <c r="A266" s="820"/>
      <c r="B266" s="820"/>
      <c r="C266" s="821"/>
      <c r="D266" s="787"/>
      <c r="E266" s="817"/>
    </row>
    <row r="267" spans="1:12" ht="25">
      <c r="A267" s="820"/>
      <c r="B267" s="820"/>
      <c r="C267" s="822" t="s">
        <v>2579</v>
      </c>
      <c r="D267" s="787"/>
      <c r="E267" s="817"/>
      <c r="H267" s="796">
        <v>2.2000000000000002</v>
      </c>
      <c r="I267" s="796"/>
      <c r="J267" s="795" t="s">
        <v>2571</v>
      </c>
      <c r="K267" s="825"/>
      <c r="L267" s="827"/>
    </row>
    <row r="268" spans="1:12" ht="50">
      <c r="A268" s="820"/>
      <c r="B268" s="820"/>
      <c r="C268" s="831" t="s">
        <v>2580</v>
      </c>
      <c r="D268" s="787"/>
      <c r="E268" s="817"/>
      <c r="H268" s="796"/>
      <c r="I268" s="796"/>
      <c r="J268" s="795"/>
      <c r="K268" s="825"/>
      <c r="L268" s="827"/>
    </row>
    <row r="269" spans="1:12" ht="30" customHeight="1">
      <c r="A269" s="820"/>
      <c r="B269" s="820" t="s">
        <v>2518</v>
      </c>
      <c r="C269" s="821"/>
      <c r="D269" s="787"/>
      <c r="E269" s="817"/>
      <c r="H269" s="820"/>
      <c r="I269" s="820"/>
      <c r="J269" s="822" t="s">
        <v>2581</v>
      </c>
      <c r="K269" s="787"/>
      <c r="L269" s="817"/>
    </row>
    <row r="270" spans="1:12" ht="37.5">
      <c r="A270" s="820"/>
      <c r="B270" s="820" t="str">
        <f>B$60</f>
        <v>MA</v>
      </c>
      <c r="C270" s="821" t="s">
        <v>3327</v>
      </c>
      <c r="D270" s="787" t="s">
        <v>3280</v>
      </c>
      <c r="E270" s="817"/>
      <c r="H270" s="820"/>
      <c r="I270" s="820" t="s">
        <v>2518</v>
      </c>
      <c r="J270" s="821"/>
      <c r="K270" s="787"/>
      <c r="L270" s="817"/>
    </row>
    <row r="271" spans="1:12">
      <c r="A271" s="820"/>
      <c r="B271" s="820" t="str">
        <f>B$61</f>
        <v>S1</v>
      </c>
      <c r="C271" s="821"/>
      <c r="D271" s="787"/>
      <c r="E271" s="817"/>
      <c r="H271" s="820"/>
      <c r="I271" s="820" t="str">
        <f>I$60</f>
        <v>MA</v>
      </c>
      <c r="J271" s="821"/>
      <c r="K271" s="787"/>
      <c r="L271" s="817"/>
    </row>
    <row r="272" spans="1:12">
      <c r="A272" s="820"/>
      <c r="B272" s="820" t="str">
        <f>B$62</f>
        <v>S2</v>
      </c>
      <c r="C272" s="821"/>
      <c r="D272" s="787"/>
      <c r="E272" s="817"/>
      <c r="H272" s="820"/>
      <c r="I272" s="820" t="str">
        <f>I$61</f>
        <v>S1</v>
      </c>
      <c r="J272" s="821"/>
      <c r="K272" s="787"/>
      <c r="L272" s="817"/>
    </row>
    <row r="273" spans="1:12">
      <c r="A273" s="820"/>
      <c r="B273" s="820" t="str">
        <f>B$63</f>
        <v>S3</v>
      </c>
      <c r="C273" s="821"/>
      <c r="D273" s="787"/>
      <c r="E273" s="817"/>
      <c r="H273" s="820"/>
      <c r="I273" s="820" t="str">
        <f>I$62</f>
        <v>S2</v>
      </c>
      <c r="J273" s="821"/>
      <c r="K273" s="787"/>
      <c r="L273" s="817"/>
    </row>
    <row r="274" spans="1:12">
      <c r="A274" s="820"/>
      <c r="B274" s="820" t="str">
        <f>B$64</f>
        <v>S4</v>
      </c>
      <c r="C274" s="821"/>
      <c r="D274" s="787"/>
      <c r="E274" s="817"/>
      <c r="H274" s="820"/>
      <c r="I274" s="820" t="str">
        <f>I$63</f>
        <v>S3</v>
      </c>
      <c r="J274" s="821"/>
      <c r="K274" s="787"/>
      <c r="L274" s="817"/>
    </row>
    <row r="275" spans="1:12">
      <c r="A275" s="820"/>
      <c r="B275" s="820"/>
      <c r="C275" s="821"/>
      <c r="D275" s="787"/>
      <c r="E275" s="817"/>
      <c r="H275" s="820"/>
      <c r="I275" s="820" t="str">
        <f>I$64</f>
        <v>S4</v>
      </c>
      <c r="J275" s="821"/>
      <c r="K275" s="787"/>
      <c r="L275" s="817"/>
    </row>
    <row r="276" spans="1:12" ht="25">
      <c r="A276" s="820"/>
      <c r="B276" s="820"/>
      <c r="C276" s="822" t="s">
        <v>2582</v>
      </c>
      <c r="D276" s="787"/>
      <c r="E276" s="817"/>
    </row>
    <row r="277" spans="1:12" ht="25.5" customHeight="1">
      <c r="A277" s="820"/>
      <c r="B277" s="820" t="s">
        <v>2518</v>
      </c>
      <c r="C277" s="821"/>
      <c r="D277" s="787"/>
      <c r="E277" s="817"/>
      <c r="H277" s="820"/>
      <c r="I277" s="820"/>
      <c r="J277" s="822" t="s">
        <v>2583</v>
      </c>
      <c r="K277" s="787"/>
      <c r="L277" s="817"/>
    </row>
    <row r="278" spans="1:12" ht="25">
      <c r="A278" s="820"/>
      <c r="B278" s="820" t="str">
        <f>B$60</f>
        <v>MA</v>
      </c>
      <c r="C278" s="821" t="s">
        <v>3273</v>
      </c>
      <c r="D278" s="787" t="s">
        <v>3280</v>
      </c>
      <c r="E278" s="817"/>
      <c r="H278" s="820"/>
      <c r="I278" s="820" t="s">
        <v>2518</v>
      </c>
      <c r="J278" s="821"/>
      <c r="K278" s="787"/>
      <c r="L278" s="817"/>
    </row>
    <row r="279" spans="1:12">
      <c r="A279" s="820"/>
      <c r="B279" s="820" t="str">
        <f>B$61</f>
        <v>S1</v>
      </c>
      <c r="C279" s="821"/>
      <c r="D279" s="787"/>
      <c r="E279" s="817"/>
      <c r="H279" s="820"/>
      <c r="I279" s="820" t="str">
        <f>I$60</f>
        <v>MA</v>
      </c>
      <c r="J279" s="821"/>
      <c r="K279" s="787"/>
      <c r="L279" s="817"/>
    </row>
    <row r="280" spans="1:12">
      <c r="A280" s="820"/>
      <c r="B280" s="820" t="str">
        <f>B$62</f>
        <v>S2</v>
      </c>
      <c r="C280" s="821"/>
      <c r="D280" s="787"/>
      <c r="E280" s="817"/>
      <c r="H280" s="820"/>
      <c r="I280" s="820" t="str">
        <f>I$61</f>
        <v>S1</v>
      </c>
      <c r="J280" s="821"/>
      <c r="K280" s="787"/>
      <c r="L280" s="817"/>
    </row>
    <row r="281" spans="1:12">
      <c r="A281" s="820"/>
      <c r="B281" s="820" t="str">
        <f>B$63</f>
        <v>S3</v>
      </c>
      <c r="C281" s="821"/>
      <c r="D281" s="787"/>
      <c r="E281" s="817"/>
      <c r="H281" s="820"/>
      <c r="I281" s="820" t="str">
        <f>I$62</f>
        <v>S2</v>
      </c>
      <c r="J281" s="821"/>
      <c r="K281" s="787"/>
      <c r="L281" s="817"/>
    </row>
    <row r="282" spans="1:12">
      <c r="A282" s="820"/>
      <c r="B282" s="820" t="str">
        <f>B$64</f>
        <v>S4</v>
      </c>
      <c r="C282" s="821"/>
      <c r="D282" s="787"/>
      <c r="E282" s="817"/>
      <c r="H282" s="820"/>
      <c r="I282" s="820" t="str">
        <f>I$63</f>
        <v>S3</v>
      </c>
      <c r="J282" s="821"/>
      <c r="K282" s="787"/>
      <c r="L282" s="817"/>
    </row>
    <row r="283" spans="1:12">
      <c r="H283" s="820"/>
      <c r="I283" s="820" t="str">
        <f>I$64</f>
        <v>S4</v>
      </c>
      <c r="J283" s="821"/>
      <c r="K283" s="787"/>
      <c r="L283" s="817"/>
    </row>
    <row r="284" spans="1:12" ht="37.5">
      <c r="A284" s="796">
        <v>2.2999999999999998</v>
      </c>
      <c r="B284" s="796"/>
      <c r="C284" s="795" t="s">
        <v>2584</v>
      </c>
      <c r="D284" s="825">
        <v>3</v>
      </c>
      <c r="E284" s="826"/>
    </row>
    <row r="285" spans="1:12" ht="25">
      <c r="A285" s="796"/>
      <c r="B285" s="796"/>
      <c r="C285" s="795" t="s">
        <v>2585</v>
      </c>
      <c r="D285" s="825"/>
      <c r="E285" s="826"/>
    </row>
    <row r="286" spans="1:12">
      <c r="A286" s="820"/>
      <c r="B286" s="820"/>
      <c r="C286" s="822" t="s">
        <v>2586</v>
      </c>
      <c r="D286" s="787"/>
      <c r="E286" s="817"/>
      <c r="H286" s="820"/>
      <c r="I286" s="820"/>
      <c r="J286" s="822" t="s">
        <v>2587</v>
      </c>
      <c r="K286" s="787"/>
      <c r="L286" s="817"/>
    </row>
    <row r="287" spans="1:12" ht="50">
      <c r="A287" s="820"/>
      <c r="B287" s="820"/>
      <c r="C287" s="831" t="s">
        <v>2588</v>
      </c>
      <c r="D287" s="787"/>
      <c r="E287" s="817"/>
      <c r="H287" s="820"/>
      <c r="I287" s="820"/>
      <c r="J287" s="831"/>
      <c r="K287" s="787"/>
      <c r="L287" s="817"/>
    </row>
    <row r="288" spans="1:12">
      <c r="A288" s="820"/>
      <c r="B288" s="820" t="s">
        <v>2518</v>
      </c>
      <c r="C288" s="821"/>
      <c r="D288" s="787"/>
      <c r="E288" s="817"/>
      <c r="H288" s="820"/>
      <c r="I288" s="820" t="s">
        <v>2518</v>
      </c>
      <c r="J288" s="821"/>
      <c r="K288" s="787"/>
      <c r="L288" s="817"/>
    </row>
    <row r="289" spans="1:12" ht="50">
      <c r="A289" s="820"/>
      <c r="B289" s="820" t="str">
        <f>B$60</f>
        <v>MA</v>
      </c>
      <c r="C289" s="909" t="s">
        <v>3540</v>
      </c>
      <c r="D289" s="910" t="s">
        <v>3280</v>
      </c>
      <c r="E289" s="911" t="s">
        <v>3328</v>
      </c>
      <c r="H289" s="820"/>
      <c r="I289" s="820" t="str">
        <f>I$60</f>
        <v>MA</v>
      </c>
      <c r="J289" s="821"/>
      <c r="K289" s="787"/>
      <c r="L289" s="817"/>
    </row>
    <row r="290" spans="1:12">
      <c r="A290" s="820"/>
      <c r="B290" s="820" t="str">
        <f>B$61</f>
        <v>S1</v>
      </c>
      <c r="C290" s="821"/>
      <c r="D290" s="787"/>
      <c r="E290" s="817"/>
      <c r="H290" s="820"/>
      <c r="I290" s="820" t="str">
        <f>I$61</f>
        <v>S1</v>
      </c>
      <c r="J290" s="821"/>
      <c r="K290" s="787"/>
      <c r="L290" s="817"/>
    </row>
    <row r="291" spans="1:12">
      <c r="A291" s="820"/>
      <c r="B291" s="820" t="str">
        <f>B$62</f>
        <v>S2</v>
      </c>
      <c r="C291" s="821"/>
      <c r="D291" s="787"/>
      <c r="E291" s="817"/>
      <c r="H291" s="820"/>
      <c r="I291" s="820" t="str">
        <f>I$62</f>
        <v>S2</v>
      </c>
      <c r="J291" s="821"/>
      <c r="K291" s="787"/>
      <c r="L291" s="817"/>
    </row>
    <row r="292" spans="1:12">
      <c r="A292" s="820"/>
      <c r="B292" s="820" t="str">
        <f>B$63</f>
        <v>S3</v>
      </c>
      <c r="C292" s="821"/>
      <c r="D292" s="787"/>
      <c r="E292" s="817"/>
      <c r="H292" s="820"/>
      <c r="I292" s="820" t="str">
        <f>I$63</f>
        <v>S3</v>
      </c>
      <c r="J292" s="821"/>
      <c r="K292" s="787"/>
      <c r="L292" s="817"/>
    </row>
    <row r="293" spans="1:12">
      <c r="A293" s="820"/>
      <c r="B293" s="820" t="str">
        <f>B$64</f>
        <v>S4</v>
      </c>
      <c r="C293" s="821"/>
      <c r="D293" s="787"/>
      <c r="E293" s="817"/>
      <c r="H293" s="820"/>
      <c r="I293" s="820" t="str">
        <f>I$64</f>
        <v>S4</v>
      </c>
      <c r="J293" s="821"/>
      <c r="K293" s="787"/>
      <c r="L293" s="817"/>
    </row>
    <row r="295" spans="1:12" ht="50">
      <c r="A295" s="820"/>
      <c r="B295" s="820"/>
      <c r="C295" s="822" t="s">
        <v>2589</v>
      </c>
      <c r="D295" s="787"/>
      <c r="E295" s="817"/>
      <c r="H295" s="796">
        <v>2.2999999999999998</v>
      </c>
      <c r="I295" s="796"/>
      <c r="J295" s="795" t="s">
        <v>2584</v>
      </c>
      <c r="K295" s="825"/>
      <c r="L295" s="826"/>
    </row>
    <row r="296" spans="1:12">
      <c r="A296" s="820"/>
      <c r="B296" s="820" t="s">
        <v>2518</v>
      </c>
      <c r="C296" s="821"/>
      <c r="D296" s="787"/>
      <c r="E296" s="817"/>
      <c r="H296" s="820"/>
      <c r="I296" s="820"/>
      <c r="J296" s="822" t="s">
        <v>2590</v>
      </c>
      <c r="K296" s="787"/>
      <c r="L296" s="817"/>
    </row>
    <row r="297" spans="1:12" ht="62.5">
      <c r="A297" s="820"/>
      <c r="B297" s="820" t="str">
        <f>B$60</f>
        <v>MA</v>
      </c>
      <c r="C297" s="821" t="s">
        <v>3541</v>
      </c>
      <c r="D297" s="787" t="s">
        <v>3280</v>
      </c>
      <c r="E297" s="817"/>
      <c r="H297" s="820"/>
      <c r="I297" s="820" t="s">
        <v>2518</v>
      </c>
      <c r="J297" s="821"/>
      <c r="K297" s="787"/>
      <c r="L297" s="817"/>
    </row>
    <row r="298" spans="1:12">
      <c r="A298" s="820"/>
      <c r="B298" s="820" t="str">
        <f>B$61</f>
        <v>S1</v>
      </c>
      <c r="C298" s="821"/>
      <c r="D298" s="787"/>
      <c r="E298" s="817"/>
      <c r="H298" s="820"/>
      <c r="I298" s="820" t="str">
        <f>I$60</f>
        <v>MA</v>
      </c>
      <c r="J298" s="821"/>
      <c r="K298" s="787"/>
      <c r="L298" s="817"/>
    </row>
    <row r="299" spans="1:12">
      <c r="A299" s="820"/>
      <c r="B299" s="820" t="str">
        <f>B$62</f>
        <v>S2</v>
      </c>
      <c r="C299" s="821"/>
      <c r="D299" s="787"/>
      <c r="E299" s="817"/>
      <c r="H299" s="820"/>
      <c r="I299" s="820" t="str">
        <f>I$61</f>
        <v>S1</v>
      </c>
      <c r="J299" s="821"/>
      <c r="K299" s="787"/>
      <c r="L299" s="817"/>
    </row>
    <row r="300" spans="1:12">
      <c r="A300" s="820"/>
      <c r="B300" s="820" t="str">
        <f>B$63</f>
        <v>S3</v>
      </c>
      <c r="C300" s="821"/>
      <c r="D300" s="787"/>
      <c r="E300" s="817"/>
      <c r="H300" s="820"/>
      <c r="I300" s="820" t="str">
        <f>I$62</f>
        <v>S2</v>
      </c>
      <c r="J300" s="821"/>
      <c r="K300" s="787"/>
      <c r="L300" s="817"/>
    </row>
    <row r="301" spans="1:12">
      <c r="A301" s="820"/>
      <c r="B301" s="820" t="str">
        <f>B$64</f>
        <v>S4</v>
      </c>
      <c r="C301" s="821"/>
      <c r="D301" s="787"/>
      <c r="E301" s="817"/>
      <c r="H301" s="820"/>
      <c r="I301" s="820" t="str">
        <f>I$63</f>
        <v>S3</v>
      </c>
      <c r="J301" s="821"/>
      <c r="K301" s="787"/>
      <c r="L301" s="817"/>
    </row>
    <row r="302" spans="1:12">
      <c r="H302" s="820"/>
      <c r="I302" s="820" t="str">
        <f>I$64</f>
        <v>S4</v>
      </c>
      <c r="J302" s="821"/>
      <c r="K302" s="787"/>
      <c r="L302" s="817"/>
    </row>
    <row r="303" spans="1:12" ht="25">
      <c r="A303" s="820"/>
      <c r="B303" s="820"/>
      <c r="C303" s="822" t="s">
        <v>2591</v>
      </c>
      <c r="D303" s="787"/>
      <c r="E303" s="817"/>
    </row>
    <row r="304" spans="1:12">
      <c r="A304" s="820"/>
      <c r="B304" s="820" t="s">
        <v>2518</v>
      </c>
      <c r="C304" s="821"/>
      <c r="D304" s="787"/>
      <c r="E304" s="817"/>
      <c r="H304" s="820"/>
      <c r="I304" s="820"/>
      <c r="J304" s="822" t="s">
        <v>2592</v>
      </c>
      <c r="K304" s="787"/>
      <c r="L304" s="817"/>
    </row>
    <row r="305" spans="1:12" ht="37.5">
      <c r="A305" s="820"/>
      <c r="B305" s="820" t="str">
        <f>B$60</f>
        <v>MA</v>
      </c>
      <c r="C305" s="908" t="s">
        <v>3542</v>
      </c>
      <c r="D305" s="787" t="s">
        <v>3280</v>
      </c>
      <c r="E305" s="817"/>
      <c r="H305" s="820"/>
      <c r="I305" s="820" t="s">
        <v>2518</v>
      </c>
      <c r="J305" s="821"/>
      <c r="K305" s="787"/>
      <c r="L305" s="817"/>
    </row>
    <row r="306" spans="1:12">
      <c r="A306" s="820"/>
      <c r="B306" s="820" t="str">
        <f>B$61</f>
        <v>S1</v>
      </c>
      <c r="C306" s="821"/>
      <c r="D306" s="787"/>
      <c r="E306" s="817"/>
      <c r="H306" s="820"/>
      <c r="I306" s="820" t="str">
        <f>I$60</f>
        <v>MA</v>
      </c>
      <c r="J306" s="821"/>
      <c r="K306" s="787"/>
      <c r="L306" s="817"/>
    </row>
    <row r="307" spans="1:12">
      <c r="A307" s="820"/>
      <c r="B307" s="820" t="str">
        <f>B$62</f>
        <v>S2</v>
      </c>
      <c r="C307" s="821"/>
      <c r="D307" s="787"/>
      <c r="E307" s="817"/>
      <c r="H307" s="820"/>
      <c r="I307" s="820" t="str">
        <f>I$61</f>
        <v>S1</v>
      </c>
      <c r="J307" s="821"/>
      <c r="K307" s="787"/>
      <c r="L307" s="817"/>
    </row>
    <row r="308" spans="1:12">
      <c r="A308" s="820"/>
      <c r="B308" s="820" t="str">
        <f>B$63</f>
        <v>S3</v>
      </c>
      <c r="C308" s="821"/>
      <c r="D308" s="787"/>
      <c r="E308" s="817"/>
      <c r="H308" s="820"/>
      <c r="I308" s="820" t="str">
        <f>I$62</f>
        <v>S2</v>
      </c>
      <c r="J308" s="821"/>
      <c r="K308" s="787"/>
      <c r="L308" s="817"/>
    </row>
    <row r="309" spans="1:12">
      <c r="A309" s="820"/>
      <c r="B309" s="820" t="str">
        <f>B$64</f>
        <v>S4</v>
      </c>
      <c r="C309" s="821"/>
      <c r="D309" s="787"/>
      <c r="E309" s="817"/>
      <c r="H309" s="820"/>
      <c r="I309" s="820" t="str">
        <f>I$63</f>
        <v>S3</v>
      </c>
      <c r="J309" s="821"/>
      <c r="K309" s="787"/>
      <c r="L309" s="817"/>
    </row>
    <row r="310" spans="1:12">
      <c r="H310" s="820"/>
      <c r="I310" s="820" t="str">
        <f>I$64</f>
        <v>S4</v>
      </c>
      <c r="J310" s="821"/>
      <c r="K310" s="787"/>
      <c r="L310" s="817"/>
    </row>
    <row r="311" spans="1:12" ht="37.5">
      <c r="A311" s="820"/>
      <c r="B311" s="820"/>
      <c r="C311" s="822" t="s">
        <v>2593</v>
      </c>
      <c r="D311" s="787"/>
      <c r="E311" s="817"/>
    </row>
    <row r="312" spans="1:12">
      <c r="A312" s="820"/>
      <c r="B312" s="820" t="s">
        <v>2518</v>
      </c>
      <c r="C312" s="821"/>
      <c r="D312" s="787"/>
      <c r="E312" s="817"/>
      <c r="H312" s="820"/>
      <c r="I312" s="820"/>
      <c r="J312" s="822" t="s">
        <v>2594</v>
      </c>
      <c r="K312" s="787"/>
      <c r="L312" s="817"/>
    </row>
    <row r="313" spans="1:12">
      <c r="A313" s="820"/>
      <c r="B313" s="820" t="str">
        <f>B$60</f>
        <v>MA</v>
      </c>
      <c r="C313" s="908" t="s">
        <v>3543</v>
      </c>
      <c r="D313" s="923" t="s">
        <v>3280</v>
      </c>
      <c r="E313" s="817"/>
      <c r="H313" s="820"/>
      <c r="I313" s="820" t="s">
        <v>2518</v>
      </c>
      <c r="J313" s="821"/>
      <c r="K313" s="787"/>
      <c r="L313" s="817"/>
    </row>
    <row r="314" spans="1:12">
      <c r="A314" s="820"/>
      <c r="B314" s="820" t="str">
        <f>B$61</f>
        <v>S1</v>
      </c>
      <c r="C314" s="821"/>
      <c r="D314" s="787"/>
      <c r="E314" s="817"/>
      <c r="H314" s="820"/>
      <c r="I314" s="820" t="str">
        <f>I$60</f>
        <v>MA</v>
      </c>
      <c r="J314" s="821"/>
      <c r="K314" s="787"/>
      <c r="L314" s="817"/>
    </row>
    <row r="315" spans="1:12">
      <c r="A315" s="820"/>
      <c r="B315" s="820" t="str">
        <f>B$62</f>
        <v>S2</v>
      </c>
      <c r="C315" s="821"/>
      <c r="D315" s="787"/>
      <c r="E315" s="817"/>
      <c r="H315" s="820"/>
      <c r="I315" s="820" t="str">
        <f>I$61</f>
        <v>S1</v>
      </c>
      <c r="J315" s="821"/>
      <c r="K315" s="787"/>
      <c r="L315" s="817"/>
    </row>
    <row r="316" spans="1:12">
      <c r="A316" s="820"/>
      <c r="B316" s="820" t="str">
        <f>B$63</f>
        <v>S3</v>
      </c>
      <c r="C316" s="821"/>
      <c r="D316" s="787"/>
      <c r="E316" s="817"/>
      <c r="H316" s="820"/>
      <c r="I316" s="820" t="str">
        <f>I$62</f>
        <v>S2</v>
      </c>
      <c r="J316" s="821"/>
      <c r="K316" s="787"/>
      <c r="L316" s="817"/>
    </row>
    <row r="317" spans="1:12">
      <c r="A317" s="820"/>
      <c r="B317" s="820" t="str">
        <f>B$64</f>
        <v>S4</v>
      </c>
      <c r="C317" s="821"/>
      <c r="D317" s="787"/>
      <c r="E317" s="817"/>
      <c r="H317" s="820"/>
      <c r="I317" s="820" t="str">
        <f>I$63</f>
        <v>S3</v>
      </c>
      <c r="J317" s="821"/>
      <c r="K317" s="787"/>
      <c r="L317" s="817"/>
    </row>
    <row r="318" spans="1:12">
      <c r="H318" s="820"/>
      <c r="I318" s="820" t="str">
        <f>I$64</f>
        <v>S4</v>
      </c>
      <c r="J318" s="821"/>
      <c r="K318" s="787"/>
      <c r="L318" s="817"/>
    </row>
    <row r="319" spans="1:12" ht="37.5">
      <c r="A319" s="796">
        <v>2.4</v>
      </c>
      <c r="B319" s="796"/>
      <c r="C319" s="795" t="s">
        <v>2595</v>
      </c>
      <c r="D319" s="825">
        <v>3</v>
      </c>
      <c r="E319" s="826"/>
    </row>
    <row r="320" spans="1:12" ht="50">
      <c r="A320" s="820"/>
      <c r="B320" s="820"/>
      <c r="C320" s="822" t="s">
        <v>2596</v>
      </c>
      <c r="D320" s="787"/>
      <c r="E320" s="817"/>
      <c r="H320" s="796">
        <v>2.4</v>
      </c>
      <c r="I320" s="796"/>
      <c r="J320" s="795" t="s">
        <v>2595</v>
      </c>
      <c r="K320" s="825"/>
      <c r="L320" s="826"/>
    </row>
    <row r="321" spans="1:12">
      <c r="A321" s="820"/>
      <c r="B321" s="820" t="s">
        <v>2518</v>
      </c>
      <c r="C321" s="821"/>
      <c r="D321" s="787"/>
      <c r="E321" s="817"/>
      <c r="H321" s="820"/>
      <c r="I321" s="820"/>
      <c r="J321" s="822" t="s">
        <v>2597</v>
      </c>
      <c r="K321" s="787"/>
      <c r="L321" s="817"/>
    </row>
    <row r="322" spans="1:12" ht="25">
      <c r="A322" s="820"/>
      <c r="B322" s="820" t="str">
        <f>B$60</f>
        <v>MA</v>
      </c>
      <c r="C322" s="821" t="s">
        <v>3564</v>
      </c>
      <c r="D322" s="787" t="s">
        <v>3280</v>
      </c>
      <c r="E322" s="817"/>
      <c r="H322" s="820"/>
      <c r="I322" s="820"/>
      <c r="J322" s="831"/>
      <c r="K322" s="787"/>
      <c r="L322" s="817"/>
    </row>
    <row r="323" spans="1:12">
      <c r="A323" s="820"/>
      <c r="B323" s="820" t="str">
        <f>B$61</f>
        <v>S1</v>
      </c>
      <c r="C323" s="821"/>
      <c r="D323" s="787"/>
      <c r="E323" s="817"/>
      <c r="H323" s="820"/>
      <c r="I323" s="820" t="s">
        <v>2518</v>
      </c>
      <c r="J323" s="821"/>
      <c r="K323" s="787"/>
      <c r="L323" s="817"/>
    </row>
    <row r="324" spans="1:12">
      <c r="A324" s="820"/>
      <c r="B324" s="820" t="str">
        <f>B$62</f>
        <v>S2</v>
      </c>
      <c r="C324" s="821"/>
      <c r="D324" s="787"/>
      <c r="E324" s="817"/>
      <c r="H324" s="820"/>
      <c r="I324" s="820" t="str">
        <f>I$60</f>
        <v>MA</v>
      </c>
      <c r="J324" s="821"/>
      <c r="K324" s="787"/>
      <c r="L324" s="817"/>
    </row>
    <row r="325" spans="1:12">
      <c r="A325" s="820"/>
      <c r="B325" s="820" t="str">
        <f>B$63</f>
        <v>S3</v>
      </c>
      <c r="C325" s="821"/>
      <c r="D325" s="787"/>
      <c r="E325" s="817"/>
      <c r="H325" s="820"/>
      <c r="I325" s="820" t="str">
        <f>I$61</f>
        <v>S1</v>
      </c>
      <c r="J325" s="821"/>
      <c r="K325" s="787"/>
      <c r="L325" s="817"/>
    </row>
    <row r="326" spans="1:12">
      <c r="A326" s="820"/>
      <c r="B326" s="820" t="str">
        <f>B$64</f>
        <v>S4</v>
      </c>
      <c r="C326" s="821"/>
      <c r="D326" s="787"/>
      <c r="E326" s="817"/>
      <c r="H326" s="820"/>
      <c r="I326" s="820" t="str">
        <f>I$62</f>
        <v>S2</v>
      </c>
      <c r="J326" s="821"/>
      <c r="K326" s="787"/>
      <c r="L326" s="817"/>
    </row>
    <row r="327" spans="1:12">
      <c r="H327" s="820"/>
      <c r="I327" s="820" t="str">
        <f>I$63</f>
        <v>S3</v>
      </c>
      <c r="J327" s="821"/>
      <c r="K327" s="787"/>
      <c r="L327" s="817"/>
    </row>
    <row r="328" spans="1:12">
      <c r="A328" s="820"/>
      <c r="B328" s="820"/>
      <c r="C328" s="822" t="s">
        <v>2598</v>
      </c>
      <c r="D328" s="787"/>
      <c r="E328" s="817"/>
      <c r="H328" s="820"/>
      <c r="I328" s="820" t="str">
        <f>I$64</f>
        <v>S4</v>
      </c>
      <c r="J328" s="821"/>
      <c r="K328" s="787"/>
      <c r="L328" s="817"/>
    </row>
    <row r="329" spans="1:12">
      <c r="A329" s="820"/>
      <c r="B329" s="820" t="s">
        <v>2518</v>
      </c>
      <c r="C329" s="821"/>
      <c r="D329" s="787"/>
      <c r="E329" s="817"/>
    </row>
    <row r="330" spans="1:12">
      <c r="A330" s="820"/>
      <c r="B330" s="820" t="str">
        <f>B$60</f>
        <v>MA</v>
      </c>
      <c r="C330" s="821" t="s">
        <v>3329</v>
      </c>
      <c r="D330" s="787" t="s">
        <v>3280</v>
      </c>
      <c r="E330" s="817"/>
    </row>
    <row r="331" spans="1:12">
      <c r="A331" s="820"/>
      <c r="B331" s="820" t="str">
        <f>B$61</f>
        <v>S1</v>
      </c>
      <c r="C331" s="821"/>
      <c r="D331" s="787"/>
      <c r="E331" s="817"/>
      <c r="H331" s="820"/>
      <c r="I331" s="820"/>
      <c r="J331" s="822" t="s">
        <v>2599</v>
      </c>
      <c r="K331" s="787"/>
      <c r="L331" s="817"/>
    </row>
    <row r="332" spans="1:12">
      <c r="A332" s="820"/>
      <c r="B332" s="820" t="str">
        <f>B$62</f>
        <v>S2</v>
      </c>
      <c r="C332" s="821"/>
      <c r="D332" s="787"/>
      <c r="E332" s="817"/>
      <c r="H332" s="820"/>
      <c r="I332" s="820" t="s">
        <v>2518</v>
      </c>
      <c r="J332" s="821"/>
      <c r="K332" s="787"/>
      <c r="L332" s="817"/>
    </row>
    <row r="333" spans="1:12">
      <c r="A333" s="820"/>
      <c r="B333" s="820" t="str">
        <f>B$63</f>
        <v>S3</v>
      </c>
      <c r="C333" s="821"/>
      <c r="D333" s="787"/>
      <c r="E333" s="817"/>
      <c r="H333" s="820"/>
      <c r="I333" s="820" t="str">
        <f>I$60</f>
        <v>MA</v>
      </c>
      <c r="J333" s="821"/>
      <c r="K333" s="787"/>
      <c r="L333" s="817"/>
    </row>
    <row r="334" spans="1:12">
      <c r="A334" s="820"/>
      <c r="B334" s="820" t="str">
        <f>B$64</f>
        <v>S4</v>
      </c>
      <c r="C334" s="821"/>
      <c r="D334" s="787"/>
      <c r="E334" s="817"/>
      <c r="H334" s="820"/>
      <c r="I334" s="820" t="str">
        <f>I$61</f>
        <v>S1</v>
      </c>
      <c r="J334" s="821"/>
      <c r="K334" s="787"/>
      <c r="L334" s="817"/>
    </row>
    <row r="335" spans="1:12">
      <c r="H335" s="820"/>
      <c r="I335" s="820" t="str">
        <f>I$62</f>
        <v>S2</v>
      </c>
      <c r="J335" s="821"/>
      <c r="K335" s="787"/>
      <c r="L335" s="817"/>
    </row>
    <row r="336" spans="1:12" ht="25">
      <c r="A336" s="796">
        <v>2.5</v>
      </c>
      <c r="B336" s="796"/>
      <c r="C336" s="795" t="s">
        <v>2600</v>
      </c>
      <c r="D336" s="825">
        <v>4</v>
      </c>
      <c r="E336" s="826"/>
      <c r="H336" s="820"/>
      <c r="I336" s="820" t="str">
        <f>I$63</f>
        <v>S3</v>
      </c>
      <c r="J336" s="821"/>
      <c r="K336" s="787"/>
      <c r="L336" s="817"/>
    </row>
    <row r="337" spans="1:12" ht="25">
      <c r="A337" s="820"/>
      <c r="B337" s="820"/>
      <c r="C337" s="822" t="s">
        <v>2601</v>
      </c>
      <c r="D337" s="787"/>
      <c r="E337" s="817"/>
      <c r="H337" s="820"/>
      <c r="I337" s="820" t="str">
        <f>I$64</f>
        <v>S4</v>
      </c>
      <c r="J337" s="821"/>
      <c r="K337" s="787"/>
      <c r="L337" s="817"/>
    </row>
    <row r="338" spans="1:12">
      <c r="A338" s="820"/>
      <c r="B338" s="820" t="s">
        <v>2518</v>
      </c>
      <c r="C338" s="821"/>
      <c r="D338" s="787"/>
      <c r="E338" s="817"/>
    </row>
    <row r="339" spans="1:12" ht="54" customHeight="1">
      <c r="A339" s="820"/>
      <c r="B339" s="820" t="str">
        <f>B$60</f>
        <v>MA</v>
      </c>
      <c r="C339" s="821" t="s">
        <v>3330</v>
      </c>
      <c r="D339" s="787" t="s">
        <v>3280</v>
      </c>
      <c r="E339" s="817"/>
      <c r="H339" s="796">
        <v>2.5</v>
      </c>
      <c r="I339" s="796"/>
      <c r="J339" s="795" t="s">
        <v>2600</v>
      </c>
      <c r="K339" s="825"/>
      <c r="L339" s="826"/>
    </row>
    <row r="340" spans="1:12">
      <c r="A340" s="820"/>
      <c r="B340" s="820" t="str">
        <f>B$61</f>
        <v>S1</v>
      </c>
      <c r="C340" s="821"/>
      <c r="D340" s="787"/>
      <c r="E340" s="817"/>
      <c r="H340" s="820"/>
      <c r="I340" s="820"/>
      <c r="J340" s="822" t="s">
        <v>2602</v>
      </c>
      <c r="K340" s="787"/>
      <c r="L340" s="817"/>
    </row>
    <row r="341" spans="1:12">
      <c r="A341" s="820"/>
      <c r="B341" s="820" t="str">
        <f>B$62</f>
        <v>S2</v>
      </c>
      <c r="C341" s="821"/>
      <c r="D341" s="787"/>
      <c r="E341" s="817"/>
      <c r="H341" s="820"/>
      <c r="I341" s="820" t="s">
        <v>2518</v>
      </c>
      <c r="J341" s="821"/>
      <c r="K341" s="787"/>
      <c r="L341" s="817"/>
    </row>
    <row r="342" spans="1:12">
      <c r="A342" s="820"/>
      <c r="B342" s="820" t="str">
        <f>B$63</f>
        <v>S3</v>
      </c>
      <c r="C342" s="821"/>
      <c r="D342" s="787"/>
      <c r="E342" s="817"/>
      <c r="H342" s="820"/>
      <c r="I342" s="820" t="str">
        <f>I$60</f>
        <v>MA</v>
      </c>
      <c r="J342" s="821"/>
      <c r="K342" s="787"/>
      <c r="L342" s="817"/>
    </row>
    <row r="343" spans="1:12">
      <c r="A343" s="820"/>
      <c r="B343" s="820" t="str">
        <f>B$64</f>
        <v>S4</v>
      </c>
      <c r="C343" s="821"/>
      <c r="D343" s="787"/>
      <c r="E343" s="817"/>
      <c r="H343" s="820"/>
      <c r="I343" s="820" t="str">
        <f>I$61</f>
        <v>S1</v>
      </c>
      <c r="J343" s="821"/>
      <c r="K343" s="787"/>
      <c r="L343" s="817"/>
    </row>
    <row r="344" spans="1:12">
      <c r="H344" s="820"/>
      <c r="I344" s="820" t="str">
        <f>I$62</f>
        <v>S2</v>
      </c>
      <c r="J344" s="821"/>
      <c r="K344" s="787"/>
      <c r="L344" s="817"/>
    </row>
    <row r="345" spans="1:12" ht="25">
      <c r="A345" s="820"/>
      <c r="B345" s="820"/>
      <c r="C345" s="822" t="s">
        <v>2603</v>
      </c>
      <c r="D345" s="787"/>
      <c r="E345" s="817"/>
      <c r="H345" s="820"/>
      <c r="I345" s="820" t="str">
        <f>I$63</f>
        <v>S3</v>
      </c>
      <c r="J345" s="821"/>
      <c r="K345" s="787"/>
      <c r="L345" s="817"/>
    </row>
    <row r="346" spans="1:12">
      <c r="A346" s="820"/>
      <c r="B346" s="820" t="s">
        <v>2518</v>
      </c>
      <c r="C346" s="821"/>
      <c r="D346" s="787"/>
      <c r="E346" s="817"/>
      <c r="H346" s="820"/>
      <c r="I346" s="820" t="str">
        <f>I$64</f>
        <v>S4</v>
      </c>
      <c r="J346" s="821"/>
      <c r="K346" s="787"/>
      <c r="L346" s="817"/>
    </row>
    <row r="347" spans="1:12" ht="25">
      <c r="A347" s="820"/>
      <c r="B347" s="820" t="str">
        <f>B$60</f>
        <v>MA</v>
      </c>
      <c r="C347" s="821" t="s">
        <v>3331</v>
      </c>
      <c r="D347" s="787" t="s">
        <v>3280</v>
      </c>
      <c r="E347" s="817"/>
    </row>
    <row r="348" spans="1:12">
      <c r="A348" s="820"/>
      <c r="B348" s="820" t="str">
        <f>B$61</f>
        <v>S1</v>
      </c>
      <c r="C348" s="821"/>
      <c r="D348" s="787"/>
      <c r="E348" s="817"/>
      <c r="H348" s="820"/>
      <c r="I348" s="820"/>
      <c r="J348" s="822" t="s">
        <v>2604</v>
      </c>
      <c r="K348" s="787"/>
      <c r="L348" s="817"/>
    </row>
    <row r="349" spans="1:12">
      <c r="A349" s="820"/>
      <c r="B349" s="820" t="str">
        <f>B$62</f>
        <v>S2</v>
      </c>
      <c r="C349" s="821"/>
      <c r="D349" s="787"/>
      <c r="E349" s="817"/>
      <c r="H349" s="820"/>
      <c r="I349" s="820" t="s">
        <v>2518</v>
      </c>
      <c r="J349" s="821"/>
      <c r="K349" s="787"/>
      <c r="L349" s="817"/>
    </row>
    <row r="350" spans="1:12">
      <c r="A350" s="820"/>
      <c r="B350" s="820" t="str">
        <f>B$63</f>
        <v>S3</v>
      </c>
      <c r="C350" s="821"/>
      <c r="D350" s="787"/>
      <c r="E350" s="817"/>
      <c r="H350" s="820"/>
      <c r="I350" s="820" t="str">
        <f>I$60</f>
        <v>MA</v>
      </c>
      <c r="J350" s="821"/>
      <c r="K350" s="787"/>
      <c r="L350" s="817"/>
    </row>
    <row r="351" spans="1:12">
      <c r="A351" s="820"/>
      <c r="B351" s="820" t="str">
        <f>B$64</f>
        <v>S4</v>
      </c>
      <c r="C351" s="821"/>
      <c r="D351" s="787"/>
      <c r="E351" s="817"/>
      <c r="H351" s="820"/>
      <c r="I351" s="820" t="str">
        <f>I$61</f>
        <v>S1</v>
      </c>
      <c r="J351" s="821"/>
      <c r="K351" s="787"/>
      <c r="L351" s="817"/>
    </row>
    <row r="352" spans="1:12">
      <c r="H352" s="820"/>
      <c r="I352" s="820" t="str">
        <f>I$62</f>
        <v>S2</v>
      </c>
      <c r="J352" s="821"/>
      <c r="K352" s="787"/>
      <c r="L352" s="817"/>
    </row>
    <row r="353" spans="1:12" ht="37.5">
      <c r="A353" s="796">
        <v>2.6</v>
      </c>
      <c r="B353" s="796"/>
      <c r="C353" s="795" t="s">
        <v>2605</v>
      </c>
      <c r="D353" s="825">
        <v>3</v>
      </c>
      <c r="E353" s="826"/>
      <c r="H353" s="820"/>
      <c r="I353" s="820" t="str">
        <f>I$63</f>
        <v>S3</v>
      </c>
      <c r="J353" s="821"/>
      <c r="K353" s="787"/>
      <c r="L353" s="817"/>
    </row>
    <row r="354" spans="1:12" ht="129.75" customHeight="1">
      <c r="A354" s="796"/>
      <c r="B354" s="796"/>
      <c r="C354" s="795" t="s">
        <v>2606</v>
      </c>
      <c r="D354" s="825"/>
      <c r="E354" s="826"/>
      <c r="H354" s="820"/>
      <c r="I354" s="820"/>
      <c r="J354" s="821"/>
      <c r="K354" s="787"/>
      <c r="L354" s="817"/>
    </row>
    <row r="355" spans="1:12">
      <c r="A355" s="820"/>
      <c r="B355" s="820"/>
      <c r="C355" s="822" t="s">
        <v>2607</v>
      </c>
      <c r="D355" s="787"/>
      <c r="E355" s="817"/>
      <c r="H355" s="820"/>
      <c r="I355" s="820" t="str">
        <f>I$64</f>
        <v>S4</v>
      </c>
      <c r="J355" s="821"/>
      <c r="K355" s="787"/>
      <c r="L355" s="817"/>
    </row>
    <row r="356" spans="1:12">
      <c r="A356" s="820"/>
      <c r="B356" s="820" t="s">
        <v>2518</v>
      </c>
      <c r="C356" s="821"/>
      <c r="D356" s="787"/>
      <c r="E356" s="817"/>
    </row>
    <row r="357" spans="1:12" ht="58.5" customHeight="1">
      <c r="A357" s="820"/>
      <c r="B357" s="820" t="str">
        <f>B$60</f>
        <v>MA</v>
      </c>
      <c r="C357" s="821" t="s">
        <v>3332</v>
      </c>
      <c r="D357" s="787" t="s">
        <v>3280</v>
      </c>
      <c r="E357" s="817"/>
      <c r="H357" s="796">
        <v>2.6</v>
      </c>
      <c r="I357" s="796"/>
      <c r="J357" s="795" t="s">
        <v>2605</v>
      </c>
      <c r="K357" s="825"/>
      <c r="L357" s="826"/>
    </row>
    <row r="358" spans="1:12">
      <c r="A358" s="820"/>
      <c r="B358" s="820" t="str">
        <f>B$61</f>
        <v>S1</v>
      </c>
      <c r="C358" s="821"/>
      <c r="D358" s="787"/>
      <c r="E358" s="817"/>
      <c r="H358" s="820"/>
      <c r="I358" s="820"/>
      <c r="J358" s="822" t="s">
        <v>2608</v>
      </c>
      <c r="K358" s="787"/>
      <c r="L358" s="817"/>
    </row>
    <row r="359" spans="1:12">
      <c r="A359" s="820"/>
      <c r="B359" s="820" t="str">
        <f>B$62</f>
        <v>S2</v>
      </c>
      <c r="C359" s="821"/>
      <c r="D359" s="787"/>
      <c r="E359" s="817"/>
      <c r="H359" s="820"/>
      <c r="I359" s="820" t="s">
        <v>2518</v>
      </c>
      <c r="J359" s="821"/>
      <c r="K359" s="787"/>
      <c r="L359" s="817"/>
    </row>
    <row r="360" spans="1:12">
      <c r="A360" s="820"/>
      <c r="B360" s="820" t="str">
        <f>B$63</f>
        <v>S3</v>
      </c>
      <c r="C360" s="821"/>
      <c r="D360" s="787"/>
      <c r="E360" s="817"/>
      <c r="H360" s="820"/>
      <c r="I360" s="820" t="str">
        <f>I$60</f>
        <v>MA</v>
      </c>
      <c r="J360" s="821"/>
      <c r="K360" s="787"/>
      <c r="L360" s="817"/>
    </row>
    <row r="361" spans="1:12">
      <c r="A361" s="820"/>
      <c r="B361" s="820" t="str">
        <f>B$64</f>
        <v>S4</v>
      </c>
      <c r="C361" s="821"/>
      <c r="D361" s="787"/>
      <c r="E361" s="817"/>
      <c r="H361" s="820"/>
      <c r="I361" s="820" t="str">
        <f>I$61</f>
        <v>S1</v>
      </c>
      <c r="J361" s="821"/>
      <c r="K361" s="787"/>
      <c r="L361" s="817"/>
    </row>
    <row r="362" spans="1:12">
      <c r="H362" s="820"/>
      <c r="I362" s="820" t="str">
        <f>I$62</f>
        <v>S2</v>
      </c>
      <c r="J362" s="821"/>
      <c r="K362" s="787"/>
      <c r="L362" s="817"/>
    </row>
    <row r="363" spans="1:12">
      <c r="A363" s="820"/>
      <c r="B363" s="820"/>
      <c r="C363" s="822" t="s">
        <v>2609</v>
      </c>
      <c r="D363" s="787"/>
      <c r="E363" s="817"/>
      <c r="H363" s="820"/>
      <c r="I363" s="820" t="str">
        <f>I$63</f>
        <v>S3</v>
      </c>
      <c r="J363" s="821"/>
      <c r="K363" s="787"/>
      <c r="L363" s="817"/>
    </row>
    <row r="364" spans="1:12">
      <c r="A364" s="820"/>
      <c r="B364" s="820" t="s">
        <v>2518</v>
      </c>
      <c r="C364" s="821"/>
      <c r="D364" s="787"/>
      <c r="E364" s="817"/>
      <c r="H364" s="820"/>
      <c r="I364" s="820" t="str">
        <f>I$64</f>
        <v>S4</v>
      </c>
      <c r="J364" s="821"/>
      <c r="K364" s="787"/>
      <c r="L364" s="817"/>
    </row>
    <row r="365" spans="1:12" ht="98">
      <c r="A365" s="820"/>
      <c r="B365" s="820" t="str">
        <f>B$60</f>
        <v>MA</v>
      </c>
      <c r="C365" s="886" t="s">
        <v>3563</v>
      </c>
      <c r="D365" s="787" t="s">
        <v>3280</v>
      </c>
      <c r="E365" s="817"/>
    </row>
    <row r="366" spans="1:12">
      <c r="A366" s="820"/>
      <c r="B366" s="820" t="str">
        <f>B$61</f>
        <v>S1</v>
      </c>
      <c r="C366" s="821"/>
      <c r="D366" s="787"/>
      <c r="E366" s="817"/>
      <c r="H366" s="820"/>
      <c r="I366" s="820"/>
      <c r="J366" s="822" t="s">
        <v>2610</v>
      </c>
      <c r="K366" s="787"/>
      <c r="L366" s="817"/>
    </row>
    <row r="367" spans="1:12">
      <c r="A367" s="820"/>
      <c r="B367" s="820" t="str">
        <f>B$62</f>
        <v>S2</v>
      </c>
      <c r="C367" s="821"/>
      <c r="D367" s="787"/>
      <c r="E367" s="817"/>
      <c r="H367" s="820"/>
      <c r="I367" s="820" t="s">
        <v>2518</v>
      </c>
      <c r="J367" s="821"/>
      <c r="K367" s="787"/>
      <c r="L367" s="817"/>
    </row>
    <row r="368" spans="1:12">
      <c r="A368" s="820"/>
      <c r="B368" s="820" t="str">
        <f>B$63</f>
        <v>S3</v>
      </c>
      <c r="C368" s="821"/>
      <c r="D368" s="787"/>
      <c r="E368" s="817"/>
      <c r="H368" s="820"/>
      <c r="I368" s="820" t="str">
        <f>I$60</f>
        <v>MA</v>
      </c>
      <c r="J368" s="821"/>
      <c r="K368" s="787"/>
      <c r="L368" s="817"/>
    </row>
    <row r="369" spans="1:12">
      <c r="A369" s="820"/>
      <c r="B369" s="820" t="str">
        <f>B$64</f>
        <v>S4</v>
      </c>
      <c r="C369" s="821"/>
      <c r="D369" s="787"/>
      <c r="E369" s="817"/>
      <c r="H369" s="820"/>
      <c r="I369" s="820" t="str">
        <f>I$61</f>
        <v>S1</v>
      </c>
      <c r="J369" s="821"/>
      <c r="K369" s="787"/>
      <c r="L369" s="817"/>
    </row>
    <row r="370" spans="1:12">
      <c r="H370" s="820"/>
      <c r="I370" s="820" t="str">
        <f>I$62</f>
        <v>S2</v>
      </c>
      <c r="J370" s="821"/>
      <c r="K370" s="787"/>
      <c r="L370" s="817"/>
    </row>
    <row r="371" spans="1:12" ht="25">
      <c r="A371" s="820"/>
      <c r="B371" s="820"/>
      <c r="C371" s="822" t="s">
        <v>2611</v>
      </c>
      <c r="D371" s="787"/>
      <c r="E371" s="817"/>
      <c r="H371" s="820"/>
      <c r="I371" s="820" t="str">
        <f>I$63</f>
        <v>S3</v>
      </c>
      <c r="J371" s="821"/>
      <c r="K371" s="787"/>
      <c r="L371" s="817"/>
    </row>
    <row r="372" spans="1:12">
      <c r="A372" s="820"/>
      <c r="B372" s="820" t="s">
        <v>2518</v>
      </c>
      <c r="C372" s="821"/>
      <c r="D372" s="787"/>
      <c r="E372" s="817"/>
      <c r="H372" s="820"/>
      <c r="I372" s="820" t="str">
        <f>I$64</f>
        <v>S4</v>
      </c>
      <c r="J372" s="821"/>
      <c r="K372" s="787"/>
      <c r="L372" s="817"/>
    </row>
    <row r="373" spans="1:12" ht="37.5">
      <c r="A373" s="820"/>
      <c r="B373" s="820" t="str">
        <f>B$60</f>
        <v>MA</v>
      </c>
      <c r="C373" s="908" t="s">
        <v>3313</v>
      </c>
      <c r="D373" s="787" t="s">
        <v>3280</v>
      </c>
      <c r="E373" s="817"/>
    </row>
    <row r="374" spans="1:12" ht="21.75" customHeight="1">
      <c r="A374" s="820"/>
      <c r="B374" s="820" t="str">
        <f>B$61</f>
        <v>S1</v>
      </c>
      <c r="C374" s="821"/>
      <c r="D374" s="787"/>
      <c r="E374" s="817"/>
      <c r="H374" s="796">
        <v>3</v>
      </c>
      <c r="I374" s="796"/>
      <c r="J374" s="795" t="s">
        <v>2612</v>
      </c>
      <c r="K374" s="825"/>
      <c r="L374" s="826"/>
    </row>
    <row r="375" spans="1:12" ht="33" customHeight="1">
      <c r="A375" s="820"/>
      <c r="B375" s="820" t="str">
        <f>B$62</f>
        <v>S2</v>
      </c>
      <c r="C375" s="821"/>
      <c r="D375" s="787"/>
      <c r="E375" s="817"/>
      <c r="H375" s="796">
        <v>3.1</v>
      </c>
      <c r="I375" s="796"/>
      <c r="J375" s="795" t="s">
        <v>2613</v>
      </c>
      <c r="K375" s="825"/>
      <c r="L375" s="826"/>
    </row>
    <row r="376" spans="1:12">
      <c r="A376" s="820"/>
      <c r="B376" s="820" t="str">
        <f>B$63</f>
        <v>S3</v>
      </c>
      <c r="C376" s="821"/>
      <c r="D376" s="787"/>
      <c r="E376" s="817"/>
      <c r="H376" s="820"/>
      <c r="I376" s="820"/>
      <c r="J376" s="822" t="s">
        <v>2614</v>
      </c>
      <c r="K376" s="787"/>
      <c r="L376" s="817"/>
    </row>
    <row r="377" spans="1:12">
      <c r="A377" s="820"/>
      <c r="B377" s="820" t="str">
        <f>B$64</f>
        <v>S4</v>
      </c>
      <c r="C377" s="821"/>
      <c r="D377" s="787"/>
      <c r="E377" s="817"/>
      <c r="H377" s="820"/>
      <c r="I377" s="820" t="s">
        <v>2518</v>
      </c>
      <c r="J377" s="821"/>
      <c r="K377" s="787"/>
      <c r="L377" s="817"/>
    </row>
    <row r="378" spans="1:12">
      <c r="H378" s="820"/>
      <c r="I378" s="820" t="str">
        <f>I$60</f>
        <v>MA</v>
      </c>
      <c r="J378" s="821"/>
      <c r="K378" s="787"/>
      <c r="L378" s="817"/>
    </row>
    <row r="379" spans="1:12" ht="62.5">
      <c r="A379" s="820"/>
      <c r="B379" s="820"/>
      <c r="C379" s="822" t="s">
        <v>2615</v>
      </c>
      <c r="D379" s="787"/>
      <c r="E379" s="817"/>
      <c r="H379" s="820"/>
      <c r="I379" s="820" t="str">
        <f>I$61</f>
        <v>S1</v>
      </c>
      <c r="J379" s="821"/>
      <c r="K379" s="787"/>
      <c r="L379" s="817"/>
    </row>
    <row r="380" spans="1:12">
      <c r="A380" s="820"/>
      <c r="B380" s="820" t="s">
        <v>2518</v>
      </c>
      <c r="C380" s="821"/>
      <c r="D380" s="787"/>
      <c r="E380" s="817"/>
      <c r="H380" s="820"/>
      <c r="I380" s="820" t="str">
        <f>I$62</f>
        <v>S2</v>
      </c>
      <c r="J380" s="821"/>
      <c r="K380" s="787"/>
      <c r="L380" s="817"/>
    </row>
    <row r="381" spans="1:12" ht="25">
      <c r="A381" s="820"/>
      <c r="B381" s="820" t="str">
        <f>B$60</f>
        <v>MA</v>
      </c>
      <c r="C381" s="908" t="s">
        <v>3314</v>
      </c>
      <c r="D381" s="787" t="s">
        <v>3280</v>
      </c>
      <c r="E381" s="817"/>
      <c r="H381" s="820"/>
      <c r="I381" s="820" t="str">
        <f>I$63</f>
        <v>S3</v>
      </c>
      <c r="J381" s="821"/>
      <c r="K381" s="787"/>
      <c r="L381" s="817"/>
    </row>
    <row r="382" spans="1:12">
      <c r="A382" s="820"/>
      <c r="B382" s="820" t="str">
        <f>B$61</f>
        <v>S1</v>
      </c>
      <c r="C382" s="821"/>
      <c r="D382" s="787"/>
      <c r="E382" s="817"/>
      <c r="H382" s="820"/>
      <c r="I382" s="820" t="str">
        <f>I$64</f>
        <v>S4</v>
      </c>
      <c r="J382" s="821"/>
      <c r="K382" s="787"/>
      <c r="L382" s="817"/>
    </row>
    <row r="383" spans="1:12">
      <c r="A383" s="820"/>
      <c r="B383" s="820" t="str">
        <f>B$62</f>
        <v>S2</v>
      </c>
      <c r="C383" s="821"/>
      <c r="D383" s="787"/>
      <c r="E383" s="817"/>
    </row>
    <row r="384" spans="1:12">
      <c r="A384" s="820"/>
      <c r="B384" s="820" t="str">
        <f>B$63</f>
        <v>S3</v>
      </c>
      <c r="C384" s="821"/>
      <c r="D384" s="787"/>
      <c r="E384" s="817"/>
      <c r="H384" s="820"/>
      <c r="I384" s="820"/>
      <c r="J384" s="822" t="s">
        <v>2616</v>
      </c>
      <c r="K384" s="787"/>
      <c r="L384" s="817"/>
    </row>
    <row r="385" spans="1:12">
      <c r="A385" s="820"/>
      <c r="B385" s="820" t="str">
        <f>B$64</f>
        <v>S4</v>
      </c>
      <c r="C385" s="821"/>
      <c r="D385" s="787"/>
      <c r="E385" s="817"/>
      <c r="H385" s="820"/>
      <c r="I385" s="820" t="s">
        <v>2518</v>
      </c>
      <c r="J385" s="821"/>
      <c r="K385" s="787"/>
      <c r="L385" s="817"/>
    </row>
    <row r="386" spans="1:12">
      <c r="H386" s="820"/>
      <c r="I386" s="820" t="str">
        <f>I$60</f>
        <v>MA</v>
      </c>
      <c r="J386" s="821"/>
      <c r="K386" s="787"/>
      <c r="L386" s="817"/>
    </row>
    <row r="387" spans="1:12">
      <c r="A387" s="820"/>
      <c r="B387" s="820"/>
      <c r="C387" s="822" t="s">
        <v>2617</v>
      </c>
      <c r="D387" s="787"/>
      <c r="E387" s="817"/>
      <c r="H387" s="820"/>
      <c r="I387" s="820" t="str">
        <f>I$61</f>
        <v>S1</v>
      </c>
      <c r="J387" s="821"/>
      <c r="K387" s="787"/>
      <c r="L387" s="817"/>
    </row>
    <row r="388" spans="1:12">
      <c r="A388" s="820"/>
      <c r="B388" s="820"/>
      <c r="C388" s="831" t="s">
        <v>2618</v>
      </c>
      <c r="D388" s="787"/>
      <c r="E388" s="817"/>
      <c r="H388" s="820"/>
      <c r="I388" s="820"/>
      <c r="J388" s="821"/>
      <c r="K388" s="787"/>
      <c r="L388" s="817"/>
    </row>
    <row r="389" spans="1:12">
      <c r="A389" s="820"/>
      <c r="B389" s="820" t="s">
        <v>2518</v>
      </c>
      <c r="C389" s="821"/>
      <c r="D389" s="787"/>
      <c r="E389" s="817"/>
      <c r="H389" s="820"/>
      <c r="I389" s="820" t="str">
        <f>I$62</f>
        <v>S2</v>
      </c>
      <c r="J389" s="821"/>
      <c r="K389" s="787"/>
      <c r="L389" s="817"/>
    </row>
    <row r="390" spans="1:12" ht="25">
      <c r="A390" s="820"/>
      <c r="B390" s="820" t="str">
        <f>B$60</f>
        <v>MA</v>
      </c>
      <c r="C390" s="821" t="s">
        <v>3546</v>
      </c>
      <c r="D390" s="787" t="s">
        <v>3280</v>
      </c>
      <c r="E390" s="817"/>
      <c r="H390" s="820"/>
      <c r="I390" s="820" t="str">
        <f>I$63</f>
        <v>S3</v>
      </c>
      <c r="J390" s="821"/>
      <c r="K390" s="787"/>
      <c r="L390" s="817"/>
    </row>
    <row r="391" spans="1:12">
      <c r="A391" s="820"/>
      <c r="B391" s="820" t="str">
        <f>B$61</f>
        <v>S1</v>
      </c>
      <c r="C391" s="821"/>
      <c r="D391" s="787"/>
      <c r="E391" s="817"/>
      <c r="H391" s="820"/>
      <c r="I391" s="820" t="str">
        <f>I$64</f>
        <v>S4</v>
      </c>
      <c r="J391" s="821"/>
      <c r="K391" s="787"/>
      <c r="L391" s="817"/>
    </row>
    <row r="392" spans="1:12">
      <c r="A392" s="820"/>
      <c r="B392" s="820" t="str">
        <f>B$62</f>
        <v>S2</v>
      </c>
      <c r="C392" s="821"/>
      <c r="D392" s="787"/>
      <c r="E392" s="817"/>
    </row>
    <row r="393" spans="1:12">
      <c r="A393" s="820"/>
      <c r="B393" s="820" t="str">
        <f>B$63</f>
        <v>S3</v>
      </c>
      <c r="C393" s="821"/>
      <c r="D393" s="787"/>
      <c r="E393" s="817"/>
      <c r="H393" s="820"/>
      <c r="I393" s="820"/>
      <c r="J393" s="822" t="s">
        <v>2619</v>
      </c>
      <c r="K393" s="787"/>
      <c r="L393" s="817"/>
    </row>
    <row r="394" spans="1:12">
      <c r="A394" s="820"/>
      <c r="B394" s="820" t="str">
        <f>B$64</f>
        <v>S4</v>
      </c>
      <c r="C394" s="821"/>
      <c r="D394" s="787"/>
      <c r="E394" s="817"/>
      <c r="H394" s="820"/>
      <c r="I394" s="820" t="s">
        <v>2518</v>
      </c>
      <c r="J394" s="821"/>
      <c r="K394" s="787"/>
      <c r="L394" s="817"/>
    </row>
    <row r="395" spans="1:12">
      <c r="H395" s="820"/>
      <c r="I395" s="820" t="str">
        <f>I$60</f>
        <v>MA</v>
      </c>
      <c r="J395" s="821"/>
      <c r="K395" s="787"/>
      <c r="L395" s="817"/>
    </row>
    <row r="396" spans="1:12" ht="40">
      <c r="A396" s="796">
        <v>3</v>
      </c>
      <c r="B396" s="796"/>
      <c r="C396" s="795" t="s">
        <v>2612</v>
      </c>
      <c r="D396" s="825">
        <v>3.8</v>
      </c>
      <c r="E396" s="826"/>
      <c r="H396" s="820"/>
      <c r="I396" s="820" t="str">
        <f>I$61</f>
        <v>S1</v>
      </c>
      <c r="J396" s="821"/>
      <c r="K396" s="787"/>
      <c r="L396" s="817"/>
    </row>
    <row r="397" spans="1:12">
      <c r="A397" s="796"/>
      <c r="B397" s="796"/>
      <c r="C397" s="795" t="s">
        <v>2620</v>
      </c>
      <c r="D397" s="825"/>
      <c r="E397" s="826"/>
      <c r="H397" s="820"/>
      <c r="I397" s="820"/>
      <c r="J397" s="821"/>
      <c r="K397" s="787"/>
      <c r="L397" s="817"/>
    </row>
    <row r="398" spans="1:12" ht="89.25" customHeight="1">
      <c r="A398" s="796">
        <v>3.1</v>
      </c>
      <c r="B398" s="796"/>
      <c r="C398" s="795" t="s">
        <v>2613</v>
      </c>
      <c r="D398" s="825">
        <v>4</v>
      </c>
      <c r="E398" s="826"/>
      <c r="H398" s="820"/>
      <c r="I398" s="820" t="str">
        <f>I$62</f>
        <v>S2</v>
      </c>
      <c r="J398" s="821"/>
      <c r="K398" s="787"/>
      <c r="L398" s="817"/>
    </row>
    <row r="399" spans="1:12" ht="25.5" customHeight="1">
      <c r="A399" s="820"/>
      <c r="B399" s="820"/>
      <c r="C399" s="822" t="s">
        <v>2621</v>
      </c>
      <c r="D399" s="787"/>
      <c r="E399" s="817"/>
      <c r="H399" s="820"/>
      <c r="I399" s="820" t="str">
        <f>I$63</f>
        <v>S3</v>
      </c>
      <c r="J399" s="821"/>
      <c r="K399" s="787"/>
      <c r="L399" s="817"/>
    </row>
    <row r="400" spans="1:12">
      <c r="A400" s="820"/>
      <c r="B400" s="820" t="s">
        <v>2518</v>
      </c>
      <c r="C400" s="821"/>
      <c r="D400" s="787"/>
      <c r="E400" s="817"/>
      <c r="H400" s="820"/>
      <c r="I400" s="820" t="str">
        <f>I$64</f>
        <v>S4</v>
      </c>
      <c r="J400" s="821"/>
      <c r="K400" s="787"/>
      <c r="L400" s="817"/>
    </row>
    <row r="401" spans="1:12" ht="75">
      <c r="A401" s="820"/>
      <c r="B401" s="820" t="str">
        <f>B$60</f>
        <v>MA</v>
      </c>
      <c r="C401" s="908" t="s">
        <v>3565</v>
      </c>
      <c r="D401" s="923" t="s">
        <v>3280</v>
      </c>
      <c r="E401" s="817"/>
    </row>
    <row r="402" spans="1:12" ht="62.5">
      <c r="A402" s="820"/>
      <c r="B402" s="820" t="str">
        <f>B$61</f>
        <v>S1</v>
      </c>
      <c r="C402" s="821"/>
      <c r="D402" s="787"/>
      <c r="E402" s="817"/>
      <c r="H402" s="796">
        <v>3.2</v>
      </c>
      <c r="I402" s="796"/>
      <c r="J402" s="795" t="s">
        <v>2622</v>
      </c>
      <c r="K402" s="825"/>
      <c r="L402" s="826"/>
    </row>
    <row r="403" spans="1:12">
      <c r="A403" s="820"/>
      <c r="B403" s="820" t="str">
        <f>B$62</f>
        <v>S2</v>
      </c>
      <c r="C403" s="821"/>
      <c r="D403" s="787"/>
      <c r="E403" s="817"/>
      <c r="H403" s="820"/>
      <c r="I403" s="820"/>
      <c r="J403" s="822" t="s">
        <v>2623</v>
      </c>
      <c r="K403" s="787"/>
      <c r="L403" s="817"/>
    </row>
    <row r="404" spans="1:12">
      <c r="A404" s="820"/>
      <c r="B404" s="820" t="str">
        <f>B$63</f>
        <v>S3</v>
      </c>
      <c r="C404" s="821"/>
      <c r="D404" s="787"/>
      <c r="E404" s="817"/>
      <c r="H404" s="820"/>
      <c r="I404" s="820" t="s">
        <v>2518</v>
      </c>
      <c r="J404" s="821"/>
      <c r="K404" s="787"/>
      <c r="L404" s="817"/>
    </row>
    <row r="405" spans="1:12">
      <c r="A405" s="820"/>
      <c r="B405" s="820" t="str">
        <f>B$64</f>
        <v>S4</v>
      </c>
      <c r="C405" s="821"/>
      <c r="D405" s="787"/>
      <c r="E405" s="817"/>
      <c r="H405" s="820"/>
      <c r="I405" s="820" t="str">
        <f>I$60</f>
        <v>MA</v>
      </c>
      <c r="J405" s="821"/>
      <c r="K405" s="787"/>
      <c r="L405" s="817"/>
    </row>
    <row r="406" spans="1:12">
      <c r="H406" s="820"/>
      <c r="I406" s="820" t="str">
        <f>I$61</f>
        <v>S1</v>
      </c>
      <c r="J406" s="821"/>
      <c r="K406" s="787"/>
      <c r="L406" s="817"/>
    </row>
    <row r="407" spans="1:12" ht="153" customHeight="1">
      <c r="A407" s="820"/>
      <c r="B407" s="820"/>
      <c r="C407" s="822" t="s">
        <v>2624</v>
      </c>
      <c r="D407" s="787"/>
      <c r="E407" s="817"/>
      <c r="H407" s="820"/>
      <c r="I407" s="820" t="str">
        <f>I$62</f>
        <v>S2</v>
      </c>
      <c r="J407" s="821"/>
      <c r="K407" s="787"/>
      <c r="L407" s="817"/>
    </row>
    <row r="408" spans="1:12">
      <c r="A408" s="820"/>
      <c r="B408" s="820" t="s">
        <v>2518</v>
      </c>
      <c r="C408" s="821"/>
      <c r="D408" s="787"/>
      <c r="E408" s="817"/>
      <c r="H408" s="820"/>
      <c r="I408" s="820" t="str">
        <f>I$63</f>
        <v>S3</v>
      </c>
      <c r="J408" s="821"/>
      <c r="K408" s="787"/>
      <c r="L408" s="817"/>
    </row>
    <row r="409" spans="1:12" ht="50">
      <c r="A409" s="820"/>
      <c r="B409" s="820" t="str">
        <f>B$60</f>
        <v>MA</v>
      </c>
      <c r="C409" s="908" t="s">
        <v>3462</v>
      </c>
      <c r="D409" s="923" t="s">
        <v>3280</v>
      </c>
      <c r="E409" s="817"/>
      <c r="H409" s="820"/>
      <c r="I409" s="820" t="str">
        <f>I$64</f>
        <v>S4</v>
      </c>
      <c r="J409" s="821"/>
      <c r="K409" s="787"/>
      <c r="L409" s="817"/>
    </row>
    <row r="410" spans="1:12">
      <c r="A410" s="820"/>
      <c r="B410" s="820" t="str">
        <f>B$61</f>
        <v>S1</v>
      </c>
      <c r="C410" s="821"/>
      <c r="D410" s="787"/>
      <c r="E410" s="817"/>
    </row>
    <row r="411" spans="1:12">
      <c r="A411" s="820"/>
      <c r="B411" s="820" t="str">
        <f>B$62</f>
        <v>S2</v>
      </c>
      <c r="C411" s="821"/>
      <c r="D411" s="787"/>
      <c r="E411" s="817"/>
      <c r="H411" s="820"/>
      <c r="I411" s="820"/>
      <c r="J411" s="822" t="s">
        <v>2625</v>
      </c>
      <c r="K411" s="787"/>
      <c r="L411" s="817"/>
    </row>
    <row r="412" spans="1:12">
      <c r="A412" s="820"/>
      <c r="B412" s="820" t="str">
        <f>B$63</f>
        <v>S3</v>
      </c>
      <c r="C412" s="821"/>
      <c r="D412" s="787"/>
      <c r="E412" s="817"/>
      <c r="H412" s="820"/>
      <c r="I412" s="820" t="s">
        <v>2518</v>
      </c>
      <c r="J412" s="821"/>
      <c r="K412" s="787"/>
      <c r="L412" s="817"/>
    </row>
    <row r="413" spans="1:12">
      <c r="A413" s="820"/>
      <c r="B413" s="820" t="str">
        <f>B$64</f>
        <v>S4</v>
      </c>
      <c r="C413" s="821"/>
      <c r="D413" s="787"/>
      <c r="E413" s="817"/>
      <c r="H413" s="820"/>
      <c r="I413" s="820" t="str">
        <f>I$60</f>
        <v>MA</v>
      </c>
      <c r="J413" s="821"/>
      <c r="K413" s="787"/>
      <c r="L413" s="817"/>
    </row>
    <row r="414" spans="1:12">
      <c r="H414" s="820"/>
      <c r="I414" s="820" t="str">
        <f>I$61</f>
        <v>S1</v>
      </c>
      <c r="J414" s="821"/>
      <c r="K414" s="787"/>
      <c r="L414" s="817"/>
    </row>
    <row r="415" spans="1:12" ht="37.5">
      <c r="A415" s="820"/>
      <c r="B415" s="820"/>
      <c r="C415" s="822" t="s">
        <v>2626</v>
      </c>
      <c r="D415" s="787"/>
      <c r="E415" s="817"/>
      <c r="H415" s="820"/>
      <c r="I415" s="820" t="str">
        <f>I$62</f>
        <v>S2</v>
      </c>
      <c r="J415" s="821"/>
      <c r="K415" s="787"/>
      <c r="L415" s="817"/>
    </row>
    <row r="416" spans="1:12" ht="87.5">
      <c r="A416" s="820"/>
      <c r="B416" s="820"/>
      <c r="C416" s="831" t="s">
        <v>2627</v>
      </c>
      <c r="D416" s="787"/>
      <c r="E416" s="817"/>
      <c r="H416" s="820"/>
      <c r="I416" s="820"/>
      <c r="J416" s="821"/>
      <c r="K416" s="787"/>
      <c r="L416" s="817"/>
    </row>
    <row r="417" spans="1:12">
      <c r="A417" s="820"/>
      <c r="B417" s="820" t="s">
        <v>2518</v>
      </c>
      <c r="C417" s="821"/>
      <c r="D417" s="787"/>
      <c r="E417" s="817"/>
      <c r="H417" s="820"/>
      <c r="I417" s="820" t="str">
        <f>I$63</f>
        <v>S3</v>
      </c>
      <c r="J417" s="821"/>
      <c r="K417" s="787"/>
      <c r="L417" s="817"/>
    </row>
    <row r="418" spans="1:12" ht="25">
      <c r="A418" s="820"/>
      <c r="B418" s="820" t="str">
        <f>B$60</f>
        <v>MA</v>
      </c>
      <c r="C418" s="908" t="s">
        <v>3463</v>
      </c>
      <c r="D418" s="923" t="s">
        <v>3280</v>
      </c>
      <c r="E418" s="817"/>
      <c r="H418" s="820"/>
      <c r="I418" s="820" t="str">
        <f>I$64</f>
        <v>S4</v>
      </c>
      <c r="J418" s="821"/>
      <c r="K418" s="787"/>
      <c r="L418" s="817"/>
    </row>
    <row r="419" spans="1:12">
      <c r="A419" s="820"/>
      <c r="B419" s="820" t="str">
        <f>B$61</f>
        <v>S1</v>
      </c>
      <c r="C419" s="821"/>
      <c r="D419" s="787"/>
      <c r="E419" s="817"/>
    </row>
    <row r="420" spans="1:12">
      <c r="A420" s="820"/>
      <c r="B420" s="820" t="str">
        <f>B$62</f>
        <v>S2</v>
      </c>
      <c r="C420" s="821"/>
      <c r="D420" s="787"/>
      <c r="E420" s="817"/>
      <c r="H420" s="820"/>
      <c r="I420" s="820"/>
      <c r="J420" s="822" t="s">
        <v>2628</v>
      </c>
      <c r="K420" s="787"/>
      <c r="L420" s="817"/>
    </row>
    <row r="421" spans="1:12">
      <c r="A421" s="820"/>
      <c r="B421" s="820" t="str">
        <f>B$63</f>
        <v>S3</v>
      </c>
      <c r="C421" s="821"/>
      <c r="D421" s="787"/>
      <c r="E421" s="817"/>
      <c r="H421" s="820"/>
      <c r="I421" s="820" t="s">
        <v>2518</v>
      </c>
      <c r="J421" s="821"/>
      <c r="K421" s="787"/>
      <c r="L421" s="817"/>
    </row>
    <row r="422" spans="1:12">
      <c r="A422" s="820"/>
      <c r="B422" s="820" t="str">
        <f>B$64</f>
        <v>S4</v>
      </c>
      <c r="C422" s="821"/>
      <c r="D422" s="787"/>
      <c r="E422" s="817"/>
      <c r="H422" s="820"/>
      <c r="I422" s="820" t="str">
        <f>I$60</f>
        <v>MA</v>
      </c>
      <c r="J422" s="821"/>
      <c r="K422" s="787"/>
      <c r="L422" s="817"/>
    </row>
    <row r="423" spans="1:12">
      <c r="H423" s="820"/>
      <c r="I423" s="820" t="str">
        <f>I$61</f>
        <v>S1</v>
      </c>
      <c r="J423" s="821"/>
      <c r="K423" s="787"/>
      <c r="L423" s="817"/>
    </row>
    <row r="424" spans="1:12" ht="50">
      <c r="A424" s="820"/>
      <c r="B424" s="820"/>
      <c r="C424" s="822" t="s">
        <v>2629</v>
      </c>
      <c r="D424" s="787"/>
      <c r="E424" s="817"/>
      <c r="H424" s="820"/>
      <c r="I424" s="820" t="str">
        <f>I$62</f>
        <v>S2</v>
      </c>
      <c r="J424" s="821"/>
      <c r="K424" s="787"/>
      <c r="L424" s="817"/>
    </row>
    <row r="425" spans="1:12">
      <c r="A425" s="820"/>
      <c r="B425" s="820" t="s">
        <v>2518</v>
      </c>
      <c r="C425" s="821"/>
      <c r="D425" s="787"/>
      <c r="E425" s="817"/>
      <c r="H425" s="820"/>
      <c r="I425" s="820" t="str">
        <f>I$63</f>
        <v>S3</v>
      </c>
      <c r="J425" s="821"/>
      <c r="K425" s="787"/>
      <c r="L425" s="817"/>
    </row>
    <row r="426" spans="1:12" ht="62.5">
      <c r="A426" s="820"/>
      <c r="B426" s="820" t="str">
        <f>B$60</f>
        <v>MA</v>
      </c>
      <c r="C426" s="908" t="s">
        <v>3464</v>
      </c>
      <c r="D426" s="923" t="s">
        <v>3280</v>
      </c>
      <c r="E426" s="817"/>
      <c r="H426" s="820"/>
      <c r="I426" s="820" t="str">
        <f>I$64</f>
        <v>S4</v>
      </c>
      <c r="J426" s="821"/>
      <c r="K426" s="787"/>
      <c r="L426" s="817"/>
    </row>
    <row r="427" spans="1:12">
      <c r="A427" s="820"/>
      <c r="B427" s="820" t="str">
        <f>B$61</f>
        <v>S1</v>
      </c>
      <c r="C427" s="821"/>
      <c r="D427" s="787"/>
      <c r="E427" s="817"/>
      <c r="J427" s="829"/>
    </row>
    <row r="428" spans="1:12" ht="17.25" customHeight="1">
      <c r="A428" s="820"/>
      <c r="B428" s="820" t="str">
        <f>B$62</f>
        <v>S2</v>
      </c>
      <c r="C428" s="821"/>
      <c r="D428" s="787"/>
      <c r="E428" s="817"/>
      <c r="H428" s="796">
        <v>3.3</v>
      </c>
      <c r="I428" s="796"/>
      <c r="J428" s="795" t="s">
        <v>2630</v>
      </c>
      <c r="K428" s="825"/>
      <c r="L428" s="826"/>
    </row>
    <row r="429" spans="1:12">
      <c r="A429" s="820"/>
      <c r="B429" s="820" t="str">
        <f>B$63</f>
        <v>S3</v>
      </c>
      <c r="C429" s="821"/>
      <c r="D429" s="787"/>
      <c r="E429" s="817"/>
      <c r="H429" s="820"/>
      <c r="I429" s="820"/>
      <c r="J429" s="822" t="s">
        <v>2631</v>
      </c>
      <c r="K429" s="787"/>
      <c r="L429" s="817"/>
    </row>
    <row r="430" spans="1:12">
      <c r="A430" s="820"/>
      <c r="B430" s="820" t="str">
        <f>B$64</f>
        <v>S4</v>
      </c>
      <c r="C430" s="821"/>
      <c r="D430" s="787"/>
      <c r="E430" s="817"/>
      <c r="H430" s="820"/>
      <c r="I430" s="820" t="s">
        <v>2518</v>
      </c>
      <c r="J430" s="821"/>
      <c r="K430" s="787"/>
      <c r="L430" s="817"/>
    </row>
    <row r="431" spans="1:12">
      <c r="H431" s="820"/>
      <c r="I431" s="820" t="str">
        <f>I$60</f>
        <v>MA</v>
      </c>
      <c r="J431" s="821"/>
      <c r="K431" s="787"/>
      <c r="L431" s="817"/>
    </row>
    <row r="432" spans="1:12" ht="50">
      <c r="A432" s="796">
        <v>3.2</v>
      </c>
      <c r="B432" s="796"/>
      <c r="C432" s="795" t="s">
        <v>2622</v>
      </c>
      <c r="D432" s="825">
        <v>4</v>
      </c>
      <c r="E432" s="826"/>
      <c r="H432" s="820"/>
      <c r="I432" s="820" t="str">
        <f>I$61</f>
        <v>S1</v>
      </c>
      <c r="J432" s="821"/>
      <c r="K432" s="787"/>
      <c r="L432" s="817"/>
    </row>
    <row r="433" spans="1:12" ht="37.5">
      <c r="A433" s="820"/>
      <c r="B433" s="820"/>
      <c r="C433" s="822" t="s">
        <v>2632</v>
      </c>
      <c r="D433" s="787"/>
      <c r="E433" s="817"/>
      <c r="H433" s="820"/>
      <c r="I433" s="820" t="str">
        <f>I$62</f>
        <v>S2</v>
      </c>
      <c r="J433" s="821"/>
      <c r="K433" s="787"/>
      <c r="L433" s="817"/>
    </row>
    <row r="434" spans="1:12">
      <c r="A434" s="820"/>
      <c r="B434" s="820" t="s">
        <v>2518</v>
      </c>
      <c r="C434" s="821"/>
      <c r="D434" s="787"/>
      <c r="E434" s="817"/>
      <c r="H434" s="820"/>
      <c r="I434" s="820" t="str">
        <f>I$63</f>
        <v>S3</v>
      </c>
      <c r="J434" s="821"/>
      <c r="K434" s="787"/>
      <c r="L434" s="817"/>
    </row>
    <row r="435" spans="1:12" ht="25">
      <c r="A435" s="820"/>
      <c r="B435" s="820" t="str">
        <f>B$60</f>
        <v>MA</v>
      </c>
      <c r="C435" s="908" t="s">
        <v>3465</v>
      </c>
      <c r="D435" s="923" t="s">
        <v>3280</v>
      </c>
      <c r="E435" s="817"/>
      <c r="H435" s="820"/>
      <c r="I435" s="820" t="str">
        <f>I$64</f>
        <v>S4</v>
      </c>
      <c r="J435" s="821"/>
      <c r="K435" s="787"/>
      <c r="L435" s="817"/>
    </row>
    <row r="436" spans="1:12">
      <c r="A436" s="820"/>
      <c r="B436" s="820" t="str">
        <f>B$61</f>
        <v>S1</v>
      </c>
      <c r="C436" s="821"/>
      <c r="D436" s="787"/>
      <c r="E436" s="817"/>
    </row>
    <row r="437" spans="1:12">
      <c r="A437" s="820"/>
      <c r="B437" s="820" t="str">
        <f>B$62</f>
        <v>S2</v>
      </c>
      <c r="C437" s="821"/>
      <c r="D437" s="787"/>
      <c r="E437" s="817"/>
      <c r="H437" s="820"/>
      <c r="I437" s="820"/>
      <c r="J437" s="822" t="s">
        <v>2633</v>
      </c>
      <c r="K437" s="787"/>
      <c r="L437" s="817"/>
    </row>
    <row r="438" spans="1:12">
      <c r="A438" s="820"/>
      <c r="B438" s="820" t="str">
        <f>B$63</f>
        <v>S3</v>
      </c>
      <c r="C438" s="821"/>
      <c r="D438" s="787"/>
      <c r="E438" s="817"/>
      <c r="H438" s="820"/>
      <c r="I438" s="820" t="s">
        <v>2518</v>
      </c>
      <c r="J438" s="821"/>
      <c r="K438" s="787"/>
      <c r="L438" s="817"/>
    </row>
    <row r="439" spans="1:12">
      <c r="A439" s="820"/>
      <c r="B439" s="820" t="str">
        <f>B$64</f>
        <v>S4</v>
      </c>
      <c r="C439" s="821"/>
      <c r="D439" s="787"/>
      <c r="E439" s="817"/>
      <c r="H439" s="820"/>
      <c r="I439" s="820" t="str">
        <f>I$60</f>
        <v>MA</v>
      </c>
      <c r="J439" s="821"/>
      <c r="K439" s="787"/>
      <c r="L439" s="817"/>
    </row>
    <row r="440" spans="1:12">
      <c r="H440" s="820"/>
      <c r="I440" s="820" t="str">
        <f>I$61</f>
        <v>S1</v>
      </c>
      <c r="J440" s="821"/>
      <c r="K440" s="787"/>
      <c r="L440" s="817"/>
    </row>
    <row r="441" spans="1:12">
      <c r="A441" s="820"/>
      <c r="B441" s="820"/>
      <c r="C441" s="822" t="s">
        <v>2634</v>
      </c>
      <c r="D441" s="787"/>
      <c r="E441" s="817"/>
      <c r="H441" s="820"/>
      <c r="I441" s="820" t="str">
        <f>I$62</f>
        <v>S2</v>
      </c>
      <c r="J441" s="821"/>
      <c r="K441" s="787"/>
      <c r="L441" s="817"/>
    </row>
    <row r="442" spans="1:12">
      <c r="A442" s="820"/>
      <c r="B442" s="820" t="s">
        <v>2518</v>
      </c>
      <c r="C442" s="821"/>
      <c r="D442" s="787"/>
      <c r="E442" s="817"/>
      <c r="H442" s="820"/>
      <c r="I442" s="820" t="str">
        <f>I$63</f>
        <v>S3</v>
      </c>
      <c r="J442" s="821"/>
      <c r="K442" s="787"/>
      <c r="L442" s="817"/>
    </row>
    <row r="443" spans="1:12" ht="37.5">
      <c r="A443" s="820"/>
      <c r="B443" s="820" t="str">
        <f>B$60</f>
        <v>MA</v>
      </c>
      <c r="C443" s="908" t="s">
        <v>3466</v>
      </c>
      <c r="D443" s="923" t="s">
        <v>3280</v>
      </c>
      <c r="E443" s="817"/>
      <c r="H443" s="820"/>
      <c r="I443" s="820" t="str">
        <f>I$64</f>
        <v>S4</v>
      </c>
      <c r="J443" s="821"/>
      <c r="K443" s="787"/>
      <c r="L443" s="817"/>
    </row>
    <row r="444" spans="1:12">
      <c r="A444" s="820"/>
      <c r="B444" s="820" t="str">
        <f>B$61</f>
        <v>S1</v>
      </c>
      <c r="C444" s="821"/>
      <c r="D444" s="787"/>
      <c r="E444" s="817"/>
    </row>
    <row r="445" spans="1:12">
      <c r="A445" s="820"/>
      <c r="B445" s="820" t="str">
        <f>B$62</f>
        <v>S2</v>
      </c>
      <c r="C445" s="821"/>
      <c r="D445" s="787"/>
      <c r="E445" s="817"/>
      <c r="H445" s="820"/>
      <c r="I445" s="820"/>
      <c r="J445" s="822" t="s">
        <v>2635</v>
      </c>
      <c r="K445" s="787"/>
      <c r="L445" s="817"/>
    </row>
    <row r="446" spans="1:12">
      <c r="A446" s="820"/>
      <c r="B446" s="820" t="str">
        <f>B$63</f>
        <v>S3</v>
      </c>
      <c r="C446" s="821"/>
      <c r="D446" s="787"/>
      <c r="E446" s="817"/>
      <c r="H446" s="820"/>
      <c r="I446" s="820" t="s">
        <v>2518</v>
      </c>
      <c r="J446" s="821"/>
      <c r="K446" s="787"/>
      <c r="L446" s="817"/>
    </row>
    <row r="447" spans="1:12">
      <c r="A447" s="820"/>
      <c r="B447" s="820" t="str">
        <f>B$64</f>
        <v>S4</v>
      </c>
      <c r="C447" s="821"/>
      <c r="D447" s="787"/>
      <c r="E447" s="817"/>
      <c r="H447" s="820"/>
      <c r="I447" s="820" t="str">
        <f>I$60</f>
        <v>MA</v>
      </c>
      <c r="J447" s="821"/>
      <c r="K447" s="787"/>
      <c r="L447" s="817"/>
    </row>
    <row r="448" spans="1:12">
      <c r="H448" s="820"/>
      <c r="I448" s="820" t="str">
        <f>I$61</f>
        <v>S1</v>
      </c>
      <c r="J448" s="821"/>
      <c r="K448" s="787"/>
      <c r="L448" s="817"/>
    </row>
    <row r="449" spans="1:12" ht="37.5">
      <c r="A449" s="820"/>
      <c r="B449" s="820"/>
      <c r="C449" s="822" t="s">
        <v>2636</v>
      </c>
      <c r="D449" s="787"/>
      <c r="E449" s="817"/>
      <c r="H449" s="820"/>
      <c r="I449" s="820" t="str">
        <f>I$62</f>
        <v>S2</v>
      </c>
      <c r="J449" s="821"/>
      <c r="K449" s="787"/>
      <c r="L449" s="817"/>
    </row>
    <row r="450" spans="1:12">
      <c r="A450" s="820"/>
      <c r="B450" s="820" t="s">
        <v>2518</v>
      </c>
      <c r="C450" s="821"/>
      <c r="D450" s="787"/>
      <c r="E450" s="817"/>
      <c r="H450" s="820"/>
      <c r="I450" s="820" t="str">
        <f>I$63</f>
        <v>S3</v>
      </c>
      <c r="J450" s="821"/>
      <c r="K450" s="787"/>
      <c r="L450" s="817"/>
    </row>
    <row r="451" spans="1:12" ht="25">
      <c r="A451" s="820"/>
      <c r="B451" s="820" t="str">
        <f>B$60</f>
        <v>MA</v>
      </c>
      <c r="C451" s="908" t="s">
        <v>3467</v>
      </c>
      <c r="D451" s="923" t="s">
        <v>3280</v>
      </c>
      <c r="E451" s="817"/>
      <c r="H451" s="820"/>
      <c r="I451" s="820" t="str">
        <f>I$64</f>
        <v>S4</v>
      </c>
      <c r="J451" s="821"/>
      <c r="K451" s="787"/>
      <c r="L451" s="817"/>
    </row>
    <row r="452" spans="1:12">
      <c r="A452" s="820"/>
      <c r="B452" s="820" t="str">
        <f>B$61</f>
        <v>S1</v>
      </c>
      <c r="C452" s="821"/>
      <c r="D452" s="787"/>
      <c r="E452" s="817"/>
    </row>
    <row r="453" spans="1:12" ht="37.5">
      <c r="A453" s="820"/>
      <c r="B453" s="820" t="str">
        <f>B$62</f>
        <v>S2</v>
      </c>
      <c r="C453" s="821"/>
      <c r="D453" s="787"/>
      <c r="E453" s="817"/>
      <c r="H453" s="796">
        <v>3.4</v>
      </c>
      <c r="I453" s="796"/>
      <c r="J453" s="795" t="s">
        <v>2637</v>
      </c>
      <c r="K453" s="825"/>
      <c r="L453" s="826"/>
    </row>
    <row r="454" spans="1:12">
      <c r="A454" s="820"/>
      <c r="B454" s="820" t="str">
        <f>B$63</f>
        <v>S3</v>
      </c>
      <c r="C454" s="821"/>
      <c r="D454" s="787"/>
      <c r="E454" s="817"/>
      <c r="H454" s="820"/>
      <c r="I454" s="820"/>
      <c r="J454" s="822" t="s">
        <v>2638</v>
      </c>
      <c r="K454" s="787"/>
      <c r="L454" s="817"/>
    </row>
    <row r="455" spans="1:12">
      <c r="A455" s="820"/>
      <c r="B455" s="820" t="str">
        <f>B$64</f>
        <v>S4</v>
      </c>
      <c r="C455" s="821"/>
      <c r="D455" s="787"/>
      <c r="E455" s="817"/>
      <c r="H455" s="820"/>
      <c r="I455" s="820" t="s">
        <v>2518</v>
      </c>
      <c r="J455" s="821"/>
      <c r="K455" s="787"/>
      <c r="L455" s="817"/>
    </row>
    <row r="456" spans="1:12">
      <c r="H456" s="820"/>
      <c r="I456" s="820" t="str">
        <f>I$60</f>
        <v>MA</v>
      </c>
      <c r="J456" s="821"/>
      <c r="K456" s="787"/>
      <c r="L456" s="817"/>
    </row>
    <row r="457" spans="1:12" ht="37.5">
      <c r="A457" s="820"/>
      <c r="B457" s="820"/>
      <c r="C457" s="822" t="s">
        <v>2639</v>
      </c>
      <c r="D457" s="787"/>
      <c r="E457" s="817"/>
      <c r="H457" s="820"/>
      <c r="I457" s="820" t="str">
        <f>I$61</f>
        <v>S1</v>
      </c>
      <c r="J457" s="821"/>
      <c r="K457" s="787"/>
      <c r="L457" s="817"/>
    </row>
    <row r="458" spans="1:12">
      <c r="A458" s="820"/>
      <c r="B458" s="820" t="s">
        <v>2518</v>
      </c>
      <c r="C458" s="821"/>
      <c r="D458" s="787"/>
      <c r="E458" s="817"/>
      <c r="H458" s="820"/>
      <c r="I458" s="820" t="str">
        <f>I$62</f>
        <v>S2</v>
      </c>
      <c r="J458" s="821"/>
      <c r="K458" s="787"/>
      <c r="L458" s="817"/>
    </row>
    <row r="459" spans="1:12" ht="37.5">
      <c r="A459" s="820"/>
      <c r="B459" s="820" t="str">
        <f>B$60</f>
        <v>MA</v>
      </c>
      <c r="C459" s="908" t="s">
        <v>3468</v>
      </c>
      <c r="D459" s="923" t="s">
        <v>3280</v>
      </c>
      <c r="E459" s="817"/>
      <c r="H459" s="820"/>
      <c r="I459" s="820" t="str">
        <f>I$63</f>
        <v>S3</v>
      </c>
      <c r="J459" s="821"/>
      <c r="K459" s="787"/>
      <c r="L459" s="817"/>
    </row>
    <row r="460" spans="1:12">
      <c r="A460" s="820"/>
      <c r="B460" s="820" t="str">
        <f>B$61</f>
        <v>S1</v>
      </c>
      <c r="C460" s="821"/>
      <c r="D460" s="787"/>
      <c r="E460" s="817"/>
      <c r="H460" s="820"/>
      <c r="I460" s="820" t="str">
        <f>I$64</f>
        <v>S4</v>
      </c>
      <c r="J460" s="821"/>
      <c r="K460" s="787"/>
      <c r="L460" s="817"/>
    </row>
    <row r="461" spans="1:12">
      <c r="A461" s="820"/>
      <c r="B461" s="820" t="str">
        <f>B$62</f>
        <v>S2</v>
      </c>
      <c r="C461" s="821"/>
      <c r="D461" s="787"/>
      <c r="E461" s="817"/>
    </row>
    <row r="462" spans="1:12">
      <c r="A462" s="820"/>
      <c r="B462" s="820" t="str">
        <f>B$63</f>
        <v>S3</v>
      </c>
      <c r="C462" s="821"/>
      <c r="D462" s="787"/>
      <c r="E462" s="817"/>
      <c r="H462" s="820"/>
      <c r="I462" s="820"/>
      <c r="J462" s="822" t="s">
        <v>2640</v>
      </c>
      <c r="K462" s="787"/>
      <c r="L462" s="817"/>
    </row>
    <row r="463" spans="1:12">
      <c r="A463" s="820"/>
      <c r="B463" s="820" t="str">
        <f>B$64</f>
        <v>S4</v>
      </c>
      <c r="C463" s="821"/>
      <c r="D463" s="787"/>
      <c r="E463" s="817"/>
      <c r="H463" s="820"/>
      <c r="I463" s="820" t="s">
        <v>2518</v>
      </c>
      <c r="J463" s="821"/>
      <c r="K463" s="787"/>
      <c r="L463" s="817"/>
    </row>
    <row r="464" spans="1:12">
      <c r="H464" s="820"/>
      <c r="I464" s="820" t="str">
        <f>I$60</f>
        <v>MA</v>
      </c>
      <c r="J464" s="821"/>
      <c r="K464" s="787"/>
      <c r="L464" s="817"/>
    </row>
    <row r="465" spans="1:12" ht="175">
      <c r="A465" s="820"/>
      <c r="B465" s="820"/>
      <c r="C465" s="822" t="s">
        <v>2641</v>
      </c>
      <c r="D465" s="787"/>
      <c r="E465" s="817"/>
      <c r="H465" s="820"/>
      <c r="I465" s="820" t="str">
        <f>I$61</f>
        <v>S1</v>
      </c>
      <c r="J465" s="821"/>
      <c r="K465" s="787"/>
      <c r="L465" s="817"/>
    </row>
    <row r="466" spans="1:12">
      <c r="A466" s="820"/>
      <c r="B466" s="820"/>
      <c r="C466" s="831" t="s">
        <v>2642</v>
      </c>
      <c r="D466" s="787"/>
      <c r="E466" s="817"/>
      <c r="H466" s="820"/>
      <c r="I466" s="820"/>
      <c r="J466" s="821"/>
      <c r="K466" s="787"/>
      <c r="L466" s="817"/>
    </row>
    <row r="467" spans="1:12">
      <c r="A467" s="820"/>
      <c r="B467" s="820" t="s">
        <v>2518</v>
      </c>
      <c r="C467" s="821"/>
      <c r="D467" s="787"/>
      <c r="E467" s="817"/>
      <c r="H467" s="820"/>
      <c r="I467" s="820" t="str">
        <f>I$62</f>
        <v>S2</v>
      </c>
      <c r="J467" s="821"/>
      <c r="K467" s="787"/>
      <c r="L467" s="817"/>
    </row>
    <row r="468" spans="1:12" ht="37.5">
      <c r="A468" s="820"/>
      <c r="B468" s="820" t="str">
        <f>B$60</f>
        <v>MA</v>
      </c>
      <c r="C468" s="908" t="s">
        <v>3549</v>
      </c>
      <c r="D468" s="923" t="s">
        <v>3280</v>
      </c>
      <c r="E468" s="817"/>
      <c r="H468" s="820"/>
      <c r="I468" s="820" t="str">
        <f>I$63</f>
        <v>S3</v>
      </c>
      <c r="J468" s="821"/>
      <c r="K468" s="787"/>
      <c r="L468" s="817"/>
    </row>
    <row r="469" spans="1:12">
      <c r="A469" s="820"/>
      <c r="B469" s="820" t="str">
        <f>B$61</f>
        <v>S1</v>
      </c>
      <c r="C469" s="821"/>
      <c r="D469" s="787"/>
      <c r="E469" s="817"/>
      <c r="H469" s="820"/>
      <c r="I469" s="820" t="str">
        <f>I$64</f>
        <v>S4</v>
      </c>
      <c r="J469" s="821"/>
      <c r="K469" s="787"/>
      <c r="L469" s="817"/>
    </row>
    <row r="470" spans="1:12">
      <c r="A470" s="820"/>
      <c r="B470" s="820" t="str">
        <f>B$62</f>
        <v>S2</v>
      </c>
      <c r="C470" s="821"/>
      <c r="D470" s="787"/>
      <c r="E470" s="817"/>
    </row>
    <row r="471" spans="1:12">
      <c r="A471" s="820"/>
      <c r="B471" s="820" t="str">
        <f>B$63</f>
        <v>S3</v>
      </c>
      <c r="C471" s="821"/>
      <c r="D471" s="787"/>
      <c r="E471" s="817"/>
      <c r="H471" s="820"/>
      <c r="I471" s="820"/>
      <c r="J471" s="822" t="s">
        <v>2643</v>
      </c>
      <c r="K471" s="832"/>
      <c r="L471" s="817"/>
    </row>
    <row r="472" spans="1:12">
      <c r="A472" s="820"/>
      <c r="B472" s="820" t="str">
        <f>B$64</f>
        <v>S4</v>
      </c>
      <c r="C472" s="821"/>
      <c r="D472" s="787"/>
      <c r="E472" s="817"/>
      <c r="H472" s="820"/>
      <c r="I472" s="820" t="s">
        <v>2518</v>
      </c>
      <c r="J472" s="821"/>
      <c r="K472" s="832"/>
      <c r="L472" s="817"/>
    </row>
    <row r="473" spans="1:12">
      <c r="C473" s="829"/>
      <c r="H473" s="820"/>
      <c r="I473" s="820" t="str">
        <f>I$60</f>
        <v>MA</v>
      </c>
      <c r="J473" s="821"/>
      <c r="K473" s="832"/>
      <c r="L473" s="817"/>
    </row>
    <row r="474" spans="1:12" ht="50">
      <c r="A474" s="796">
        <v>3.3</v>
      </c>
      <c r="B474" s="796"/>
      <c r="C474" s="795" t="s">
        <v>2630</v>
      </c>
      <c r="D474" s="825">
        <v>4</v>
      </c>
      <c r="E474" s="826"/>
      <c r="H474" s="820"/>
      <c r="I474" s="820" t="str">
        <f>I$61</f>
        <v>S1</v>
      </c>
      <c r="J474" s="821"/>
      <c r="K474" s="832"/>
      <c r="L474" s="817"/>
    </row>
    <row r="475" spans="1:12" ht="50">
      <c r="A475" s="796"/>
      <c r="B475" s="796"/>
      <c r="C475" s="795" t="s">
        <v>2644</v>
      </c>
      <c r="D475" s="825"/>
      <c r="E475" s="826"/>
      <c r="H475" s="820"/>
      <c r="I475" s="820"/>
      <c r="J475" s="821"/>
      <c r="K475" s="832"/>
      <c r="L475" s="817"/>
    </row>
    <row r="476" spans="1:12" ht="25">
      <c r="A476" s="820"/>
      <c r="B476" s="820"/>
      <c r="C476" s="822" t="s">
        <v>2645</v>
      </c>
      <c r="D476" s="787"/>
      <c r="E476" s="817"/>
      <c r="H476" s="820"/>
      <c r="I476" s="820" t="str">
        <f>I$62</f>
        <v>S2</v>
      </c>
      <c r="J476" s="821"/>
      <c r="K476" s="832"/>
      <c r="L476" s="817"/>
    </row>
    <row r="477" spans="1:12">
      <c r="A477" s="820"/>
      <c r="B477" s="820" t="s">
        <v>2518</v>
      </c>
      <c r="C477" s="821"/>
      <c r="D477" s="787"/>
      <c r="E477" s="817"/>
      <c r="H477" s="820"/>
      <c r="I477" s="820" t="str">
        <f>I$63</f>
        <v>S3</v>
      </c>
      <c r="J477" s="821"/>
      <c r="K477" s="832"/>
      <c r="L477" s="817"/>
    </row>
    <row r="478" spans="1:12" ht="37.5">
      <c r="A478" s="820"/>
      <c r="B478" s="820" t="str">
        <f>B$60</f>
        <v>MA</v>
      </c>
      <c r="C478" s="908" t="s">
        <v>3469</v>
      </c>
      <c r="D478" s="923" t="s">
        <v>3280</v>
      </c>
      <c r="E478" s="817"/>
      <c r="H478" s="820"/>
      <c r="I478" s="820" t="str">
        <f>I$64</f>
        <v>S4</v>
      </c>
      <c r="J478" s="821"/>
      <c r="K478" s="832"/>
      <c r="L478" s="817"/>
    </row>
    <row r="479" spans="1:12">
      <c r="A479" s="820"/>
      <c r="B479" s="820" t="str">
        <f>B$61</f>
        <v>S1</v>
      </c>
      <c r="C479" s="821"/>
      <c r="D479" s="787"/>
      <c r="E479" s="817"/>
    </row>
    <row r="480" spans="1:12" ht="18" customHeight="1">
      <c r="A480" s="820"/>
      <c r="B480" s="820" t="str">
        <f>B$62</f>
        <v>S2</v>
      </c>
      <c r="C480" s="821"/>
      <c r="D480" s="787"/>
      <c r="E480" s="817"/>
      <c r="H480" s="796">
        <v>3.5</v>
      </c>
      <c r="I480" s="796"/>
      <c r="J480" s="795" t="s">
        <v>2646</v>
      </c>
      <c r="K480" s="825"/>
      <c r="L480" s="826"/>
    </row>
    <row r="481" spans="1:12">
      <c r="A481" s="820"/>
      <c r="B481" s="820" t="str">
        <f>B$63</f>
        <v>S3</v>
      </c>
      <c r="C481" s="821"/>
      <c r="D481" s="787"/>
      <c r="E481" s="817"/>
      <c r="H481" s="820"/>
      <c r="I481" s="820"/>
      <c r="J481" s="822" t="s">
        <v>2647</v>
      </c>
      <c r="K481" s="787"/>
      <c r="L481" s="817"/>
    </row>
    <row r="482" spans="1:12">
      <c r="A482" s="820"/>
      <c r="B482" s="820" t="str">
        <f>B$64</f>
        <v>S4</v>
      </c>
      <c r="C482" s="821"/>
      <c r="D482" s="787"/>
      <c r="E482" s="817"/>
      <c r="H482" s="820"/>
      <c r="I482" s="820" t="s">
        <v>2518</v>
      </c>
      <c r="J482" s="821"/>
      <c r="K482" s="787"/>
      <c r="L482" s="817"/>
    </row>
    <row r="483" spans="1:12">
      <c r="H483" s="820"/>
      <c r="I483" s="820" t="str">
        <f>I$60</f>
        <v>MA</v>
      </c>
      <c r="J483" s="821"/>
      <c r="K483" s="787"/>
      <c r="L483" s="817"/>
    </row>
    <row r="484" spans="1:12">
      <c r="A484" s="820"/>
      <c r="B484" s="820"/>
      <c r="C484" s="822" t="s">
        <v>2648</v>
      </c>
      <c r="D484" s="787"/>
      <c r="E484" s="817"/>
      <c r="H484" s="820"/>
      <c r="I484" s="820" t="str">
        <f>I$61</f>
        <v>S1</v>
      </c>
      <c r="J484" s="821"/>
      <c r="K484" s="787"/>
      <c r="L484" s="817"/>
    </row>
    <row r="485" spans="1:12">
      <c r="A485" s="820"/>
      <c r="B485" s="820" t="s">
        <v>2518</v>
      </c>
      <c r="C485" s="821"/>
      <c r="D485" s="787"/>
      <c r="E485" s="817"/>
      <c r="H485" s="820"/>
      <c r="I485" s="820" t="str">
        <f>I$62</f>
        <v>S2</v>
      </c>
      <c r="J485" s="821"/>
      <c r="K485" s="787"/>
      <c r="L485" s="817"/>
    </row>
    <row r="486" spans="1:12" ht="25">
      <c r="A486" s="820"/>
      <c r="B486" s="820" t="str">
        <f>B$60</f>
        <v>MA</v>
      </c>
      <c r="C486" s="908" t="s">
        <v>3470</v>
      </c>
      <c r="D486" s="923" t="s">
        <v>3280</v>
      </c>
      <c r="E486" s="817"/>
      <c r="H486" s="820"/>
      <c r="I486" s="820" t="str">
        <f>I$63</f>
        <v>S3</v>
      </c>
      <c r="J486" s="821"/>
      <c r="K486" s="787"/>
      <c r="L486" s="817"/>
    </row>
    <row r="487" spans="1:12">
      <c r="A487" s="820"/>
      <c r="B487" s="820" t="str">
        <f>B$61</f>
        <v>S1</v>
      </c>
      <c r="C487" s="821"/>
      <c r="D487" s="787"/>
      <c r="E487" s="817"/>
      <c r="H487" s="820"/>
      <c r="I487" s="820" t="str">
        <f>I$64</f>
        <v>S4</v>
      </c>
      <c r="J487" s="821"/>
      <c r="K487" s="787"/>
      <c r="L487" s="817"/>
    </row>
    <row r="488" spans="1:12">
      <c r="A488" s="820"/>
      <c r="B488" s="820" t="str">
        <f>B$62</f>
        <v>S2</v>
      </c>
      <c r="C488" s="821"/>
      <c r="D488" s="787"/>
      <c r="E488" s="817"/>
    </row>
    <row r="489" spans="1:12">
      <c r="A489" s="820"/>
      <c r="B489" s="820" t="str">
        <f>B$63</f>
        <v>S3</v>
      </c>
      <c r="C489" s="821"/>
      <c r="D489" s="787"/>
      <c r="E489" s="817"/>
      <c r="H489" s="820"/>
      <c r="I489" s="820"/>
      <c r="J489" s="822" t="s">
        <v>2649</v>
      </c>
      <c r="K489" s="787"/>
      <c r="L489" s="817"/>
    </row>
    <row r="490" spans="1:12">
      <c r="A490" s="820"/>
      <c r="B490" s="820" t="str">
        <f>B$64</f>
        <v>S4</v>
      </c>
      <c r="C490" s="821"/>
      <c r="D490" s="787"/>
      <c r="E490" s="817"/>
      <c r="H490" s="820"/>
      <c r="I490" s="820" t="s">
        <v>2518</v>
      </c>
      <c r="J490" s="821"/>
      <c r="K490" s="787"/>
      <c r="L490" s="817"/>
    </row>
    <row r="491" spans="1:12">
      <c r="H491" s="820"/>
      <c r="I491" s="820" t="str">
        <f>I$60</f>
        <v>MA</v>
      </c>
      <c r="J491" s="821"/>
      <c r="K491" s="787"/>
      <c r="L491" s="817"/>
    </row>
    <row r="492" spans="1:12" ht="25">
      <c r="A492" s="820"/>
      <c r="B492" s="820"/>
      <c r="C492" s="822" t="s">
        <v>2650</v>
      </c>
      <c r="D492" s="787"/>
      <c r="E492" s="817"/>
      <c r="H492" s="820"/>
      <c r="I492" s="820" t="str">
        <f>I$61</f>
        <v>S1</v>
      </c>
      <c r="J492" s="821"/>
      <c r="K492" s="787"/>
      <c r="L492" s="817"/>
    </row>
    <row r="493" spans="1:12">
      <c r="A493" s="820"/>
      <c r="B493" s="820" t="s">
        <v>2518</v>
      </c>
      <c r="C493" s="821"/>
      <c r="D493" s="787"/>
      <c r="E493" s="817"/>
      <c r="H493" s="820"/>
      <c r="I493" s="820" t="str">
        <f>I$62</f>
        <v>S2</v>
      </c>
      <c r="J493" s="821"/>
      <c r="K493" s="787"/>
      <c r="L493" s="817"/>
    </row>
    <row r="494" spans="1:12" ht="25">
      <c r="A494" s="820"/>
      <c r="B494" s="820" t="str">
        <f>B$60</f>
        <v>MA</v>
      </c>
      <c r="C494" s="908" t="s">
        <v>3471</v>
      </c>
      <c r="D494" s="923" t="s">
        <v>3280</v>
      </c>
      <c r="E494" s="817"/>
      <c r="H494" s="820"/>
      <c r="I494" s="820" t="str">
        <f>I$63</f>
        <v>S3</v>
      </c>
      <c r="J494" s="821"/>
      <c r="K494" s="787"/>
      <c r="L494" s="817"/>
    </row>
    <row r="495" spans="1:12">
      <c r="A495" s="820"/>
      <c r="B495" s="820" t="str">
        <f>B$61</f>
        <v>S1</v>
      </c>
      <c r="C495" s="821"/>
      <c r="D495" s="787"/>
      <c r="E495" s="817"/>
      <c r="H495" s="820"/>
      <c r="I495" s="820" t="str">
        <f>I$64</f>
        <v>S4</v>
      </c>
      <c r="J495" s="821"/>
      <c r="K495" s="787"/>
      <c r="L495" s="817"/>
    </row>
    <row r="496" spans="1:12">
      <c r="A496" s="820"/>
      <c r="B496" s="820" t="str">
        <f>B$62</f>
        <v>S2</v>
      </c>
      <c r="C496" s="821"/>
      <c r="D496" s="787"/>
      <c r="E496" s="817"/>
    </row>
    <row r="497" spans="1:12" ht="75">
      <c r="A497" s="820"/>
      <c r="B497" s="820" t="str">
        <f>B$63</f>
        <v>S3</v>
      </c>
      <c r="C497" s="821"/>
      <c r="D497" s="787"/>
      <c r="E497" s="817"/>
      <c r="H497" s="796">
        <v>3.6</v>
      </c>
      <c r="I497" s="796"/>
      <c r="J497" s="795" t="s">
        <v>2651</v>
      </c>
      <c r="K497" s="825"/>
      <c r="L497" s="826"/>
    </row>
    <row r="498" spans="1:12">
      <c r="A498" s="820"/>
      <c r="B498" s="820" t="str">
        <f>B$64</f>
        <v>S4</v>
      </c>
      <c r="C498" s="821"/>
      <c r="D498" s="787"/>
      <c r="E498" s="817"/>
      <c r="H498" s="820"/>
      <c r="I498" s="820"/>
      <c r="J498" s="822" t="s">
        <v>2652</v>
      </c>
      <c r="K498" s="787"/>
      <c r="L498" s="817"/>
    </row>
    <row r="499" spans="1:12">
      <c r="H499" s="820"/>
      <c r="I499" s="820" t="s">
        <v>2518</v>
      </c>
      <c r="J499" s="821"/>
      <c r="K499" s="787"/>
      <c r="L499" s="817"/>
    </row>
    <row r="500" spans="1:12" ht="25">
      <c r="A500" s="796">
        <v>3.4</v>
      </c>
      <c r="B500" s="796"/>
      <c r="C500" s="795" t="s">
        <v>2637</v>
      </c>
      <c r="D500" s="825">
        <v>3</v>
      </c>
      <c r="E500" s="826"/>
      <c r="H500" s="820"/>
      <c r="I500" s="820" t="str">
        <f>I$60</f>
        <v>MA</v>
      </c>
      <c r="J500" s="821"/>
      <c r="K500" s="787"/>
      <c r="L500" s="817"/>
    </row>
    <row r="501" spans="1:12" ht="125">
      <c r="A501" s="796"/>
      <c r="B501" s="796"/>
      <c r="C501" s="795" t="s">
        <v>2653</v>
      </c>
      <c r="D501" s="825"/>
      <c r="E501" s="826"/>
      <c r="H501" s="820"/>
      <c r="I501" s="820"/>
      <c r="J501" s="821"/>
      <c r="K501" s="787"/>
      <c r="L501" s="817"/>
    </row>
    <row r="502" spans="1:12" ht="25">
      <c r="A502" s="820"/>
      <c r="B502" s="820"/>
      <c r="C502" s="822" t="s">
        <v>2654</v>
      </c>
      <c r="D502" s="787"/>
      <c r="E502" s="817"/>
      <c r="H502" s="820"/>
      <c r="I502" s="820" t="str">
        <f>I$61</f>
        <v>S1</v>
      </c>
      <c r="J502" s="821"/>
      <c r="K502" s="787"/>
      <c r="L502" s="817"/>
    </row>
    <row r="503" spans="1:12">
      <c r="A503" s="820"/>
      <c r="B503" s="820" t="s">
        <v>2518</v>
      </c>
      <c r="C503" s="821"/>
      <c r="D503" s="787"/>
      <c r="E503" s="817"/>
      <c r="H503" s="820"/>
      <c r="I503" s="820" t="str">
        <f>I$62</f>
        <v>S2</v>
      </c>
      <c r="J503" s="821"/>
      <c r="K503" s="787"/>
      <c r="L503" s="817"/>
    </row>
    <row r="504" spans="1:12">
      <c r="A504" s="820"/>
      <c r="B504" s="820" t="str">
        <f>B$60</f>
        <v>MA</v>
      </c>
      <c r="C504" s="908" t="s">
        <v>3472</v>
      </c>
      <c r="D504" s="923" t="s">
        <v>3280</v>
      </c>
      <c r="E504" s="817"/>
      <c r="H504" s="820"/>
      <c r="I504" s="820" t="str">
        <f>I$63</f>
        <v>S3</v>
      </c>
      <c r="J504" s="821"/>
      <c r="K504" s="787"/>
      <c r="L504" s="817"/>
    </row>
    <row r="505" spans="1:12">
      <c r="A505" s="820"/>
      <c r="B505" s="820" t="str">
        <f>B$61</f>
        <v>S1</v>
      </c>
      <c r="C505" s="821"/>
      <c r="D505" s="787"/>
      <c r="E505" s="817"/>
      <c r="H505" s="820"/>
      <c r="I505" s="820" t="str">
        <f>I$64</f>
        <v>S4</v>
      </c>
      <c r="J505" s="821"/>
      <c r="K505" s="787"/>
      <c r="L505" s="817"/>
    </row>
    <row r="506" spans="1:12">
      <c r="A506" s="820"/>
      <c r="B506" s="820" t="str">
        <f>B$62</f>
        <v>S2</v>
      </c>
      <c r="C506" s="821"/>
      <c r="D506" s="787"/>
      <c r="E506" s="817"/>
    </row>
    <row r="507" spans="1:12">
      <c r="A507" s="820"/>
      <c r="B507" s="820" t="str">
        <f>B$63</f>
        <v>S3</v>
      </c>
      <c r="C507" s="821"/>
      <c r="D507" s="787"/>
      <c r="E507" s="817"/>
      <c r="H507" s="820"/>
      <c r="I507" s="820"/>
      <c r="J507" s="822" t="s">
        <v>2655</v>
      </c>
      <c r="K507" s="787"/>
      <c r="L507" s="817"/>
    </row>
    <row r="508" spans="1:12">
      <c r="A508" s="820"/>
      <c r="B508" s="820" t="str">
        <f>B$64</f>
        <v>S4</v>
      </c>
      <c r="C508" s="821"/>
      <c r="D508" s="787"/>
      <c r="E508" s="817"/>
      <c r="H508" s="820"/>
      <c r="I508" s="820" t="s">
        <v>2518</v>
      </c>
      <c r="J508" s="821"/>
      <c r="K508" s="787"/>
      <c r="L508" s="817"/>
    </row>
    <row r="509" spans="1:12">
      <c r="H509" s="820"/>
      <c r="I509" s="820" t="str">
        <f>I$60</f>
        <v>MA</v>
      </c>
      <c r="J509" s="821"/>
      <c r="K509" s="787"/>
      <c r="L509" s="817"/>
    </row>
    <row r="510" spans="1:12" ht="37.5">
      <c r="A510" s="820"/>
      <c r="B510" s="820"/>
      <c r="C510" s="822" t="s">
        <v>2656</v>
      </c>
      <c r="D510" s="787"/>
      <c r="E510" s="817"/>
      <c r="H510" s="820"/>
      <c r="I510" s="820" t="str">
        <f>I$61</f>
        <v>S1</v>
      </c>
      <c r="J510" s="821"/>
      <c r="K510" s="787"/>
      <c r="L510" s="817"/>
    </row>
    <row r="511" spans="1:12">
      <c r="A511" s="820"/>
      <c r="B511" s="820" t="s">
        <v>2518</v>
      </c>
      <c r="C511" s="821"/>
      <c r="D511" s="787"/>
      <c r="E511" s="817"/>
      <c r="H511" s="820"/>
      <c r="I511" s="820" t="str">
        <f>I$62</f>
        <v>S2</v>
      </c>
      <c r="J511" s="821"/>
      <c r="K511" s="787"/>
      <c r="L511" s="817"/>
    </row>
    <row r="512" spans="1:12">
      <c r="A512" s="820"/>
      <c r="B512" s="820" t="str">
        <f>B$60</f>
        <v>MA</v>
      </c>
      <c r="C512" s="908" t="s">
        <v>3473</v>
      </c>
      <c r="D512" s="923" t="s">
        <v>3280</v>
      </c>
      <c r="E512" s="817"/>
      <c r="H512" s="820"/>
      <c r="I512" s="820" t="str">
        <f>I$63</f>
        <v>S3</v>
      </c>
      <c r="J512" s="821"/>
      <c r="K512" s="787"/>
      <c r="L512" s="817"/>
    </row>
    <row r="513" spans="1:12">
      <c r="A513" s="820"/>
      <c r="B513" s="820" t="str">
        <f>B$61</f>
        <v>S1</v>
      </c>
      <c r="C513" s="821"/>
      <c r="D513" s="787"/>
      <c r="E513" s="817"/>
      <c r="H513" s="820"/>
      <c r="I513" s="820" t="str">
        <f>I$64</f>
        <v>S4</v>
      </c>
      <c r="J513" s="821"/>
      <c r="K513" s="787"/>
      <c r="L513" s="817"/>
    </row>
    <row r="514" spans="1:12">
      <c r="A514" s="820"/>
      <c r="B514" s="820" t="str">
        <f>B$62</f>
        <v>S2</v>
      </c>
      <c r="C514" s="821"/>
      <c r="D514" s="787"/>
      <c r="E514" s="817"/>
    </row>
    <row r="515" spans="1:12" ht="40">
      <c r="A515" s="820"/>
      <c r="B515" s="820" t="str">
        <f>B$63</f>
        <v>S3</v>
      </c>
      <c r="C515" s="821"/>
      <c r="D515" s="787"/>
      <c r="E515" s="817"/>
      <c r="H515" s="796">
        <v>4</v>
      </c>
      <c r="I515" s="796"/>
      <c r="J515" s="795" t="s">
        <v>2657</v>
      </c>
      <c r="K515" s="833"/>
      <c r="L515" s="826"/>
    </row>
    <row r="516" spans="1:12" ht="62.5">
      <c r="A516" s="820"/>
      <c r="B516" s="820" t="str">
        <f>B$64</f>
        <v>S4</v>
      </c>
      <c r="C516" s="821"/>
      <c r="D516" s="787"/>
      <c r="E516" s="817"/>
      <c r="H516" s="796">
        <v>4.0999999999999996</v>
      </c>
      <c r="I516" s="796"/>
      <c r="J516" s="795" t="s">
        <v>2658</v>
      </c>
      <c r="K516" s="833"/>
      <c r="L516" s="826"/>
    </row>
    <row r="517" spans="1:12" ht="50">
      <c r="A517" s="796">
        <v>3.5</v>
      </c>
      <c r="B517" s="796"/>
      <c r="C517" s="795" t="s">
        <v>2646</v>
      </c>
      <c r="D517" s="825">
        <v>4</v>
      </c>
      <c r="E517" s="826"/>
      <c r="H517" s="820"/>
      <c r="I517" s="820"/>
      <c r="J517" s="822" t="s">
        <v>2659</v>
      </c>
      <c r="K517" s="832"/>
      <c r="L517" s="817"/>
    </row>
    <row r="518" spans="1:12" ht="37.5">
      <c r="A518" s="820"/>
      <c r="B518" s="820"/>
      <c r="C518" s="822" t="s">
        <v>2660</v>
      </c>
      <c r="D518" s="787"/>
      <c r="E518" s="817"/>
      <c r="H518" s="820"/>
      <c r="I518" s="820" t="s">
        <v>2518</v>
      </c>
      <c r="J518" s="821"/>
      <c r="K518" s="832"/>
      <c r="L518" s="817"/>
    </row>
    <row r="519" spans="1:12">
      <c r="A519" s="820"/>
      <c r="B519" s="820" t="s">
        <v>2518</v>
      </c>
      <c r="C519" s="821"/>
      <c r="D519" s="787"/>
      <c r="E519" s="817"/>
      <c r="H519" s="820"/>
      <c r="I519" s="820" t="str">
        <f>I$60</f>
        <v>MA</v>
      </c>
      <c r="J519" s="821"/>
      <c r="K519" s="832"/>
      <c r="L519" s="817"/>
    </row>
    <row r="520" spans="1:12" ht="25">
      <c r="A520" s="820"/>
      <c r="B520" s="820" t="str">
        <f>B$60</f>
        <v>MA</v>
      </c>
      <c r="C520" s="908" t="s">
        <v>3474</v>
      </c>
      <c r="D520" s="923" t="s">
        <v>3280</v>
      </c>
      <c r="E520" s="817"/>
      <c r="H520" s="820"/>
      <c r="I520" s="820" t="str">
        <f>I$61</f>
        <v>S1</v>
      </c>
      <c r="J520" s="821"/>
      <c r="K520" s="832"/>
      <c r="L520" s="817"/>
    </row>
    <row r="521" spans="1:12">
      <c r="A521" s="820"/>
      <c r="B521" s="820" t="str">
        <f>B$61</f>
        <v>S1</v>
      </c>
      <c r="C521" s="821"/>
      <c r="D521" s="787"/>
      <c r="E521" s="817"/>
      <c r="H521" s="820"/>
      <c r="I521" s="820" t="str">
        <f>I$62</f>
        <v>S2</v>
      </c>
      <c r="J521" s="821"/>
      <c r="K521" s="832"/>
      <c r="L521" s="817"/>
    </row>
    <row r="522" spans="1:12">
      <c r="A522" s="820"/>
      <c r="B522" s="820" t="str">
        <f>B$62</f>
        <v>S2</v>
      </c>
      <c r="C522" s="821"/>
      <c r="D522" s="787"/>
      <c r="E522" s="817"/>
      <c r="H522" s="820"/>
      <c r="I522" s="820" t="str">
        <f>I$63</f>
        <v>S3</v>
      </c>
      <c r="J522" s="821"/>
      <c r="K522" s="832"/>
      <c r="L522" s="817"/>
    </row>
    <row r="523" spans="1:12">
      <c r="A523" s="820"/>
      <c r="B523" s="820" t="str">
        <f>B$63</f>
        <v>S3</v>
      </c>
      <c r="C523" s="821"/>
      <c r="D523" s="787"/>
      <c r="E523" s="817"/>
      <c r="H523" s="820"/>
      <c r="I523" s="820" t="str">
        <f>I$64</f>
        <v>S4</v>
      </c>
      <c r="J523" s="821"/>
      <c r="K523" s="832"/>
      <c r="L523" s="817"/>
    </row>
    <row r="524" spans="1:12">
      <c r="A524" s="820"/>
      <c r="B524" s="820" t="str">
        <f>B$64</f>
        <v>S4</v>
      </c>
      <c r="C524" s="821"/>
      <c r="D524" s="787"/>
      <c r="E524" s="817"/>
    </row>
    <row r="525" spans="1:12">
      <c r="H525" s="820"/>
      <c r="I525" s="820"/>
      <c r="J525" s="822" t="s">
        <v>2661</v>
      </c>
      <c r="K525" s="832"/>
      <c r="L525" s="817"/>
    </row>
    <row r="526" spans="1:12" ht="37.5">
      <c r="A526" s="820"/>
      <c r="B526" s="820"/>
      <c r="C526" s="822" t="s">
        <v>2662</v>
      </c>
      <c r="D526" s="787"/>
      <c r="E526" s="817"/>
      <c r="H526" s="820"/>
      <c r="I526" s="820" t="s">
        <v>2518</v>
      </c>
      <c r="J526" s="821"/>
      <c r="K526" s="832"/>
      <c r="L526" s="817"/>
    </row>
    <row r="527" spans="1:12">
      <c r="A527" s="820"/>
      <c r="B527" s="820" t="s">
        <v>2518</v>
      </c>
      <c r="C527" s="821"/>
      <c r="D527" s="787"/>
      <c r="E527" s="817"/>
      <c r="H527" s="820"/>
      <c r="I527" s="820" t="str">
        <f>I$60</f>
        <v>MA</v>
      </c>
      <c r="J527" s="821"/>
      <c r="K527" s="832"/>
      <c r="L527" s="817"/>
    </row>
    <row r="528" spans="1:12" ht="25">
      <c r="A528" s="820"/>
      <c r="B528" s="820" t="str">
        <f>B$60</f>
        <v>MA</v>
      </c>
      <c r="C528" s="908" t="s">
        <v>3475</v>
      </c>
      <c r="D528" s="923" t="s">
        <v>3280</v>
      </c>
      <c r="E528" s="817"/>
      <c r="H528" s="820"/>
      <c r="I528" s="820" t="str">
        <f>I$61</f>
        <v>S1</v>
      </c>
      <c r="J528" s="821"/>
      <c r="K528" s="832"/>
      <c r="L528" s="817"/>
    </row>
    <row r="529" spans="1:12">
      <c r="A529" s="820"/>
      <c r="B529" s="820" t="str">
        <f>B$61</f>
        <v>S1</v>
      </c>
      <c r="C529" s="821"/>
      <c r="D529" s="787"/>
      <c r="E529" s="817"/>
      <c r="H529" s="820"/>
      <c r="I529" s="820" t="str">
        <f>I$62</f>
        <v>S2</v>
      </c>
      <c r="J529" s="821"/>
      <c r="K529" s="832"/>
      <c r="L529" s="817"/>
    </row>
    <row r="530" spans="1:12">
      <c r="A530" s="820"/>
      <c r="B530" s="820" t="str">
        <f>B$62</f>
        <v>S2</v>
      </c>
      <c r="C530" s="821"/>
      <c r="D530" s="787"/>
      <c r="E530" s="817"/>
      <c r="H530" s="820"/>
      <c r="I530" s="820" t="str">
        <f>I$63</f>
        <v>S3</v>
      </c>
      <c r="J530" s="821"/>
      <c r="K530" s="832"/>
      <c r="L530" s="817"/>
    </row>
    <row r="531" spans="1:12">
      <c r="A531" s="820"/>
      <c r="B531" s="820" t="str">
        <f>B$63</f>
        <v>S3</v>
      </c>
      <c r="C531" s="821"/>
      <c r="D531" s="787"/>
      <c r="E531" s="817"/>
      <c r="H531" s="820"/>
      <c r="I531" s="820" t="str">
        <f>I$64</f>
        <v>S4</v>
      </c>
      <c r="J531" s="821"/>
      <c r="K531" s="832"/>
      <c r="L531" s="817"/>
    </row>
    <row r="532" spans="1:12">
      <c r="A532" s="820"/>
      <c r="B532" s="820" t="str">
        <f>B$64</f>
        <v>S4</v>
      </c>
      <c r="C532" s="821"/>
      <c r="D532" s="787"/>
      <c r="E532" s="817"/>
    </row>
    <row r="533" spans="1:12">
      <c r="H533" s="820"/>
      <c r="I533" s="820"/>
      <c r="J533" s="822" t="s">
        <v>2663</v>
      </c>
      <c r="K533" s="832"/>
      <c r="L533" s="817"/>
    </row>
    <row r="534" spans="1:12" ht="37.5">
      <c r="A534" s="820"/>
      <c r="B534" s="820"/>
      <c r="C534" s="822" t="s">
        <v>2664</v>
      </c>
      <c r="D534" s="787"/>
      <c r="E534" s="817"/>
      <c r="H534" s="820"/>
      <c r="I534" s="820" t="s">
        <v>2518</v>
      </c>
      <c r="J534" s="821"/>
      <c r="K534" s="832"/>
      <c r="L534" s="817"/>
    </row>
    <row r="535" spans="1:12">
      <c r="A535" s="820"/>
      <c r="B535" s="820" t="s">
        <v>2518</v>
      </c>
      <c r="C535" s="821"/>
      <c r="D535" s="787"/>
      <c r="E535" s="817"/>
      <c r="H535" s="820"/>
      <c r="I535" s="820" t="str">
        <f>I$60</f>
        <v>MA</v>
      </c>
      <c r="J535" s="821"/>
      <c r="K535" s="787"/>
      <c r="L535" s="817"/>
    </row>
    <row r="536" spans="1:12" ht="25">
      <c r="A536" s="820"/>
      <c r="B536" s="820" t="str">
        <f>B$60</f>
        <v>MA</v>
      </c>
      <c r="C536" s="908" t="s">
        <v>3476</v>
      </c>
      <c r="D536" s="923" t="s">
        <v>3280</v>
      </c>
      <c r="E536" s="817"/>
      <c r="H536" s="820"/>
      <c r="I536" s="820" t="str">
        <f>I$61</f>
        <v>S1</v>
      </c>
      <c r="J536" s="821"/>
      <c r="K536" s="787"/>
      <c r="L536" s="817"/>
    </row>
    <row r="537" spans="1:12">
      <c r="A537" s="820"/>
      <c r="B537" s="820" t="str">
        <f>B$61</f>
        <v>S1</v>
      </c>
      <c r="C537" s="821"/>
      <c r="D537" s="787"/>
      <c r="E537" s="817"/>
      <c r="H537" s="820"/>
      <c r="I537" s="820" t="str">
        <f>I$62</f>
        <v>S2</v>
      </c>
      <c r="J537" s="821"/>
      <c r="K537" s="787"/>
      <c r="L537" s="817"/>
    </row>
    <row r="538" spans="1:12">
      <c r="A538" s="820"/>
      <c r="B538" s="820" t="str">
        <f>B$62</f>
        <v>S2</v>
      </c>
      <c r="C538" s="821"/>
      <c r="D538" s="787"/>
      <c r="E538" s="817"/>
      <c r="H538" s="820"/>
      <c r="I538" s="820" t="str">
        <f>I$63</f>
        <v>S3</v>
      </c>
      <c r="J538" s="821"/>
      <c r="K538" s="787"/>
      <c r="L538" s="817"/>
    </row>
    <row r="539" spans="1:12">
      <c r="A539" s="820"/>
      <c r="B539" s="820" t="str">
        <f>B$63</f>
        <v>S3</v>
      </c>
      <c r="C539" s="821"/>
      <c r="D539" s="787"/>
      <c r="E539" s="817"/>
      <c r="H539" s="820"/>
      <c r="I539" s="820" t="str">
        <f>I$64</f>
        <v>S4</v>
      </c>
      <c r="J539" s="821"/>
      <c r="K539" s="787"/>
      <c r="L539" s="817"/>
    </row>
    <row r="540" spans="1:12">
      <c r="A540" s="820"/>
      <c r="B540" s="820" t="str">
        <f>B$64</f>
        <v>S4</v>
      </c>
      <c r="C540" s="821"/>
      <c r="D540" s="787"/>
      <c r="E540" s="817"/>
    </row>
    <row r="541" spans="1:12" ht="62.5">
      <c r="H541" s="796">
        <v>4.2</v>
      </c>
      <c r="I541" s="796"/>
      <c r="J541" s="795" t="s">
        <v>2665</v>
      </c>
      <c r="K541" s="833"/>
      <c r="L541" s="826"/>
    </row>
    <row r="542" spans="1:12" ht="50">
      <c r="A542" s="796">
        <v>3.6</v>
      </c>
      <c r="B542" s="796"/>
      <c r="C542" s="795" t="s">
        <v>2651</v>
      </c>
      <c r="D542" s="825">
        <v>4</v>
      </c>
      <c r="E542" s="826"/>
      <c r="H542" s="820"/>
      <c r="I542" s="820"/>
      <c r="J542" s="822" t="s">
        <v>2666</v>
      </c>
      <c r="K542" s="832"/>
      <c r="L542" s="817"/>
    </row>
    <row r="543" spans="1:12" ht="37.5">
      <c r="A543" s="796"/>
      <c r="B543" s="796"/>
      <c r="C543" s="795" t="s">
        <v>2667</v>
      </c>
      <c r="D543" s="825"/>
      <c r="E543" s="826"/>
      <c r="H543" s="820"/>
      <c r="I543" s="820"/>
      <c r="J543" s="831"/>
      <c r="K543" s="832"/>
      <c r="L543" s="817"/>
    </row>
    <row r="544" spans="1:12" ht="37.5">
      <c r="A544" s="820"/>
      <c r="B544" s="820"/>
      <c r="C544" s="822" t="s">
        <v>2668</v>
      </c>
      <c r="D544" s="787"/>
      <c r="E544" s="817"/>
      <c r="H544" s="820"/>
      <c r="I544" s="820" t="s">
        <v>2518</v>
      </c>
      <c r="J544" s="821"/>
      <c r="K544" s="832"/>
      <c r="L544" s="817"/>
    </row>
    <row r="545" spans="1:36">
      <c r="A545" s="820"/>
      <c r="B545" s="820" t="s">
        <v>2518</v>
      </c>
      <c r="C545" s="821"/>
      <c r="D545" s="787"/>
      <c r="E545" s="817"/>
      <c r="H545" s="820"/>
      <c r="I545" s="820" t="str">
        <f>I$60</f>
        <v>MA</v>
      </c>
      <c r="J545" s="821"/>
      <c r="K545" s="832"/>
      <c r="L545" s="817"/>
    </row>
    <row r="546" spans="1:36" ht="25">
      <c r="A546" s="820"/>
      <c r="B546" s="820" t="str">
        <f>B$60</f>
        <v>MA</v>
      </c>
      <c r="C546" s="908" t="s">
        <v>3477</v>
      </c>
      <c r="D546" s="923" t="s">
        <v>3280</v>
      </c>
      <c r="E546" s="817"/>
      <c r="H546" s="820"/>
      <c r="I546" s="820" t="str">
        <f>I$61</f>
        <v>S1</v>
      </c>
      <c r="J546" s="821"/>
      <c r="K546" s="832"/>
      <c r="L546" s="817"/>
    </row>
    <row r="547" spans="1:36">
      <c r="A547" s="820"/>
      <c r="B547" s="820" t="str">
        <f>B$61</f>
        <v>S1</v>
      </c>
      <c r="C547" s="821"/>
      <c r="D547" s="787"/>
      <c r="E547" s="817"/>
      <c r="H547" s="820"/>
      <c r="I547" s="820" t="str">
        <f>I$62</f>
        <v>S2</v>
      </c>
      <c r="J547" s="821"/>
      <c r="K547" s="832"/>
      <c r="L547" s="817"/>
    </row>
    <row r="548" spans="1:36">
      <c r="A548" s="820"/>
      <c r="B548" s="820" t="str">
        <f>B$62</f>
        <v>S2</v>
      </c>
      <c r="C548" s="821"/>
      <c r="D548" s="787"/>
      <c r="E548" s="817"/>
      <c r="H548" s="820"/>
      <c r="I548" s="820" t="str">
        <f>I$63</f>
        <v>S3</v>
      </c>
      <c r="J548" s="821"/>
      <c r="K548" s="832"/>
      <c r="L548" s="817"/>
    </row>
    <row r="549" spans="1:36">
      <c r="A549" s="820"/>
      <c r="B549" s="820" t="str">
        <f>B$63</f>
        <v>S3</v>
      </c>
      <c r="C549" s="821"/>
      <c r="D549" s="787"/>
      <c r="E549" s="817"/>
      <c r="H549" s="820"/>
      <c r="I549" s="820" t="str">
        <f>I$64</f>
        <v>S4</v>
      </c>
      <c r="J549" s="821"/>
      <c r="K549" s="832"/>
      <c r="L549" s="817"/>
    </row>
    <row r="550" spans="1:36">
      <c r="A550" s="820"/>
      <c r="B550" s="820" t="str">
        <f>B$64</f>
        <v>S4</v>
      </c>
      <c r="C550" s="821"/>
      <c r="D550" s="787"/>
      <c r="E550" s="817"/>
    </row>
    <row r="551" spans="1:36">
      <c r="H551" s="820"/>
      <c r="I551" s="820"/>
      <c r="J551" s="822" t="s">
        <v>2669</v>
      </c>
      <c r="K551" s="832"/>
      <c r="L551" s="817"/>
    </row>
    <row r="552" spans="1:36" ht="25">
      <c r="A552" s="820"/>
      <c r="B552" s="820"/>
      <c r="C552" s="822" t="s">
        <v>2670</v>
      </c>
      <c r="D552" s="787"/>
      <c r="E552" s="817"/>
      <c r="H552" s="820"/>
      <c r="I552" s="820" t="s">
        <v>2518</v>
      </c>
      <c r="J552" s="821"/>
      <c r="K552" s="832"/>
      <c r="L552" s="817"/>
    </row>
    <row r="553" spans="1:36">
      <c r="A553" s="820"/>
      <c r="B553" s="820" t="s">
        <v>2518</v>
      </c>
      <c r="C553" s="821"/>
      <c r="D553" s="787"/>
      <c r="E553" s="817"/>
      <c r="H553" s="820"/>
      <c r="I553" s="820" t="str">
        <f>I$60</f>
        <v>MA</v>
      </c>
      <c r="J553" s="821"/>
      <c r="K553" s="832"/>
      <c r="L553" s="817"/>
    </row>
    <row r="554" spans="1:36">
      <c r="A554" s="820"/>
      <c r="B554" s="820" t="str">
        <f>B$60</f>
        <v>MA</v>
      </c>
      <c r="C554" s="908" t="s">
        <v>3550</v>
      </c>
      <c r="D554" s="923" t="s">
        <v>3280</v>
      </c>
      <c r="E554" s="817"/>
      <c r="H554" s="820"/>
      <c r="I554" s="820" t="str">
        <f>I$61</f>
        <v>S1</v>
      </c>
      <c r="J554" s="821"/>
      <c r="K554" s="832"/>
      <c r="L554" s="817"/>
    </row>
    <row r="555" spans="1:36">
      <c r="A555" s="820"/>
      <c r="B555" s="820" t="str">
        <f>B$61</f>
        <v>S1</v>
      </c>
      <c r="C555" s="821"/>
      <c r="D555" s="787"/>
      <c r="E555" s="817"/>
      <c r="H555" s="820"/>
      <c r="I555" s="820" t="str">
        <f>I$62</f>
        <v>S2</v>
      </c>
      <c r="J555" s="821"/>
      <c r="K555" s="832"/>
      <c r="L555" s="817"/>
    </row>
    <row r="556" spans="1:36">
      <c r="A556" s="820"/>
      <c r="B556" s="820" t="str">
        <f>B$62</f>
        <v>S2</v>
      </c>
      <c r="C556" s="821"/>
      <c r="D556" s="787"/>
      <c r="E556" s="817"/>
      <c r="H556" s="820"/>
      <c r="I556" s="820" t="str">
        <f>I$63</f>
        <v>S3</v>
      </c>
      <c r="J556" s="821"/>
      <c r="K556" s="832"/>
      <c r="L556" s="817"/>
    </row>
    <row r="557" spans="1:36">
      <c r="A557" s="820"/>
      <c r="B557" s="820" t="str">
        <f>B$63</f>
        <v>S3</v>
      </c>
      <c r="C557" s="821"/>
      <c r="D557" s="787"/>
      <c r="E557" s="817"/>
      <c r="H557" s="820"/>
      <c r="I557" s="820" t="str">
        <f>I$64</f>
        <v>S4</v>
      </c>
      <c r="J557" s="821"/>
      <c r="K557" s="832"/>
      <c r="L557" s="817"/>
    </row>
    <row r="558" spans="1:36">
      <c r="A558" s="820"/>
      <c r="B558" s="820" t="str">
        <f>B$64</f>
        <v>S4</v>
      </c>
      <c r="C558" s="821"/>
      <c r="D558" s="787"/>
      <c r="E558" s="817"/>
    </row>
    <row r="559" spans="1:36" s="767" customFormat="1">
      <c r="A559" s="762"/>
      <c r="B559" s="762"/>
      <c r="C559" s="769"/>
      <c r="D559" s="770"/>
      <c r="E559" s="771"/>
      <c r="H559" s="820"/>
      <c r="I559" s="820"/>
      <c r="J559" s="822" t="s">
        <v>2671</v>
      </c>
      <c r="K559" s="832"/>
      <c r="L559" s="834"/>
      <c r="N559" s="835"/>
      <c r="O559" s="835"/>
      <c r="P559" s="835"/>
      <c r="Q559" s="835"/>
      <c r="R559" s="835"/>
      <c r="S559" s="835"/>
      <c r="T559" s="835"/>
      <c r="U559" s="835"/>
      <c r="V559" s="835"/>
      <c r="W559" s="835"/>
      <c r="X559" s="835"/>
      <c r="Y559" s="835"/>
      <c r="Z559" s="835"/>
      <c r="AA559" s="835"/>
      <c r="AB559" s="835"/>
      <c r="AC559" s="835"/>
      <c r="AD559" s="835"/>
      <c r="AE559" s="835"/>
      <c r="AF559" s="835"/>
      <c r="AG559" s="835"/>
      <c r="AH559" s="835"/>
      <c r="AI559" s="835"/>
      <c r="AJ559" s="835"/>
    </row>
    <row r="560" spans="1:36" s="767" customFormat="1" ht="27.5">
      <c r="A560" s="796">
        <v>4</v>
      </c>
      <c r="B560" s="796"/>
      <c r="C560" s="795" t="s">
        <v>2657</v>
      </c>
      <c r="D560" s="833">
        <v>3.5</v>
      </c>
      <c r="E560" s="826"/>
      <c r="H560" s="820"/>
      <c r="I560" s="820" t="s">
        <v>2518</v>
      </c>
      <c r="J560" s="821"/>
      <c r="K560" s="832"/>
      <c r="L560" s="834"/>
      <c r="N560" s="835"/>
      <c r="O560" s="835"/>
      <c r="P560" s="835"/>
      <c r="Q560" s="835"/>
      <c r="R560" s="835"/>
      <c r="S560" s="835"/>
      <c r="T560" s="835"/>
      <c r="U560" s="835"/>
      <c r="V560" s="835"/>
      <c r="W560" s="835"/>
      <c r="X560" s="835"/>
      <c r="Y560" s="835"/>
      <c r="Z560" s="835"/>
      <c r="AA560" s="835"/>
      <c r="AB560" s="835"/>
      <c r="AC560" s="835"/>
      <c r="AD560" s="835"/>
      <c r="AE560" s="835"/>
      <c r="AF560" s="835"/>
      <c r="AG560" s="835"/>
      <c r="AH560" s="835"/>
      <c r="AI560" s="835"/>
      <c r="AJ560" s="835"/>
    </row>
    <row r="561" spans="1:36" s="767" customFormat="1">
      <c r="A561" s="796"/>
      <c r="B561" s="796"/>
      <c r="C561" s="795" t="s">
        <v>2672</v>
      </c>
      <c r="D561" s="833"/>
      <c r="E561" s="826"/>
      <c r="H561" s="820"/>
      <c r="I561" s="820"/>
      <c r="J561" s="821"/>
      <c r="K561" s="832"/>
      <c r="L561" s="834"/>
      <c r="N561" s="835"/>
      <c r="O561" s="835"/>
      <c r="P561" s="835"/>
      <c r="Q561" s="835"/>
      <c r="R561" s="835"/>
      <c r="S561" s="835"/>
      <c r="T561" s="835"/>
      <c r="U561" s="835"/>
      <c r="V561" s="835"/>
      <c r="W561" s="835"/>
      <c r="X561" s="835"/>
      <c r="Y561" s="835"/>
      <c r="Z561" s="835"/>
      <c r="AA561" s="835"/>
      <c r="AB561" s="835"/>
      <c r="AC561" s="835"/>
      <c r="AD561" s="835"/>
      <c r="AE561" s="835"/>
      <c r="AF561" s="835"/>
      <c r="AG561" s="835"/>
      <c r="AH561" s="835"/>
      <c r="AI561" s="835"/>
      <c r="AJ561" s="835"/>
    </row>
    <row r="562" spans="1:36" ht="50">
      <c r="A562" s="796">
        <v>4.0999999999999996</v>
      </c>
      <c r="B562" s="796"/>
      <c r="C562" s="795" t="s">
        <v>2658</v>
      </c>
      <c r="D562" s="833">
        <v>4</v>
      </c>
      <c r="E562" s="826"/>
      <c r="H562" s="820"/>
      <c r="I562" s="820" t="str">
        <f>I$60</f>
        <v>MA</v>
      </c>
      <c r="J562" s="821"/>
      <c r="K562" s="832"/>
      <c r="L562" s="817"/>
    </row>
    <row r="563" spans="1:36">
      <c r="A563" s="820"/>
      <c r="B563" s="820"/>
      <c r="C563" s="822" t="s">
        <v>2673</v>
      </c>
      <c r="D563" s="832"/>
      <c r="E563" s="817"/>
      <c r="H563" s="820"/>
      <c r="I563" s="820" t="str">
        <f>I$61</f>
        <v>S1</v>
      </c>
      <c r="J563" s="821"/>
      <c r="K563" s="832"/>
      <c r="L563" s="817"/>
    </row>
    <row r="564" spans="1:36">
      <c r="A564" s="820"/>
      <c r="B564" s="820" t="s">
        <v>2518</v>
      </c>
      <c r="C564" s="821"/>
      <c r="D564" s="832"/>
      <c r="E564" s="817"/>
      <c r="H564" s="820"/>
      <c r="I564" s="820" t="str">
        <f>I$62</f>
        <v>S2</v>
      </c>
      <c r="J564" s="821"/>
      <c r="K564" s="832"/>
      <c r="L564" s="817"/>
    </row>
    <row r="565" spans="1:36" ht="37.5">
      <c r="A565" s="820"/>
      <c r="B565" s="820" t="str">
        <f>B$60</f>
        <v>MA</v>
      </c>
      <c r="C565" s="908" t="s">
        <v>3478</v>
      </c>
      <c r="D565" s="924" t="s">
        <v>3280</v>
      </c>
      <c r="E565" s="817"/>
      <c r="H565" s="820"/>
      <c r="I565" s="820" t="str">
        <f>I$63</f>
        <v>S3</v>
      </c>
      <c r="J565" s="821"/>
      <c r="K565" s="832"/>
      <c r="L565" s="817"/>
    </row>
    <row r="566" spans="1:36">
      <c r="A566" s="820"/>
      <c r="B566" s="820" t="str">
        <f>B$61</f>
        <v>S1</v>
      </c>
      <c r="C566" s="821"/>
      <c r="D566" s="832"/>
      <c r="E566" s="817"/>
      <c r="H566" s="820"/>
      <c r="I566" s="820" t="str">
        <f>I$64</f>
        <v>S4</v>
      </c>
      <c r="J566" s="821"/>
      <c r="K566" s="832"/>
      <c r="L566" s="817"/>
    </row>
    <row r="567" spans="1:36">
      <c r="A567" s="820"/>
      <c r="B567" s="820" t="str">
        <f>B$62</f>
        <v>S2</v>
      </c>
      <c r="C567" s="821"/>
      <c r="D567" s="832"/>
      <c r="E567" s="817"/>
    </row>
    <row r="568" spans="1:36">
      <c r="A568" s="820"/>
      <c r="B568" s="820" t="str">
        <f>B$63</f>
        <v>S3</v>
      </c>
      <c r="C568" s="821"/>
      <c r="D568" s="832"/>
      <c r="E568" s="817"/>
    </row>
    <row r="569" spans="1:36" ht="37.5">
      <c r="A569" s="820"/>
      <c r="B569" s="820" t="str">
        <f>B$64</f>
        <v>S4</v>
      </c>
      <c r="C569" s="821"/>
      <c r="D569" s="832"/>
      <c r="E569" s="817"/>
      <c r="H569" s="796">
        <v>4.3</v>
      </c>
      <c r="I569" s="796"/>
      <c r="J569" s="795" t="s">
        <v>2674</v>
      </c>
      <c r="K569" s="825"/>
      <c r="L569" s="826"/>
    </row>
    <row r="570" spans="1:36">
      <c r="H570" s="820"/>
      <c r="I570" s="820"/>
      <c r="J570" s="822" t="s">
        <v>2675</v>
      </c>
      <c r="K570" s="787"/>
      <c r="L570" s="836"/>
    </row>
    <row r="571" spans="1:36" ht="125">
      <c r="A571" s="820"/>
      <c r="B571" s="820"/>
      <c r="C571" s="822" t="s">
        <v>2676</v>
      </c>
      <c r="D571" s="832"/>
      <c r="E571" s="817"/>
      <c r="H571" s="820"/>
      <c r="I571" s="820" t="s">
        <v>2518</v>
      </c>
      <c r="J571" s="821"/>
      <c r="K571" s="787"/>
      <c r="L571" s="836"/>
    </row>
    <row r="572" spans="1:36">
      <c r="A572" s="820"/>
      <c r="B572" s="820"/>
      <c r="C572" s="831" t="s">
        <v>2677</v>
      </c>
      <c r="D572" s="832"/>
      <c r="E572" s="817"/>
      <c r="H572" s="820"/>
      <c r="I572" s="820"/>
      <c r="J572" s="821"/>
      <c r="K572" s="787"/>
      <c r="L572" s="836"/>
    </row>
    <row r="573" spans="1:36">
      <c r="A573" s="820"/>
      <c r="B573" s="820" t="s">
        <v>2518</v>
      </c>
      <c r="C573" s="821"/>
      <c r="D573" s="832"/>
      <c r="E573" s="817"/>
      <c r="H573" s="820"/>
      <c r="I573" s="820" t="str">
        <f>I$60</f>
        <v>MA</v>
      </c>
      <c r="J573" s="821"/>
      <c r="K573" s="787"/>
      <c r="L573" s="836"/>
    </row>
    <row r="574" spans="1:36" ht="25">
      <c r="A574" s="820"/>
      <c r="B574" s="820" t="str">
        <f>B$60</f>
        <v>MA</v>
      </c>
      <c r="C574" s="908" t="s">
        <v>3479</v>
      </c>
      <c r="D574" s="924" t="s">
        <v>3280</v>
      </c>
      <c r="E574" s="817"/>
      <c r="H574" s="820"/>
      <c r="I574" s="820" t="str">
        <f>I$61</f>
        <v>S1</v>
      </c>
      <c r="J574" s="821"/>
      <c r="K574" s="787"/>
      <c r="L574" s="817"/>
    </row>
    <row r="575" spans="1:36">
      <c r="A575" s="820"/>
      <c r="B575" s="820" t="str">
        <f>B$61</f>
        <v>S1</v>
      </c>
      <c r="C575" s="821"/>
      <c r="D575" s="832"/>
      <c r="E575" s="817"/>
      <c r="H575" s="820"/>
      <c r="I575" s="820" t="str">
        <f>I$62</f>
        <v>S2</v>
      </c>
      <c r="J575" s="821"/>
      <c r="K575" s="787"/>
      <c r="L575" s="817"/>
    </row>
    <row r="576" spans="1:36">
      <c r="A576" s="820"/>
      <c r="B576" s="820" t="str">
        <f>B$62</f>
        <v>S2</v>
      </c>
      <c r="C576" s="821"/>
      <c r="D576" s="832"/>
      <c r="E576" s="817"/>
      <c r="H576" s="820"/>
      <c r="I576" s="820" t="str">
        <f>I$63</f>
        <v>S3</v>
      </c>
      <c r="J576" s="821"/>
      <c r="K576" s="787"/>
      <c r="L576" s="836"/>
    </row>
    <row r="577" spans="1:12">
      <c r="A577" s="820"/>
      <c r="B577" s="820" t="str">
        <f>B$63</f>
        <v>S3</v>
      </c>
      <c r="C577" s="821"/>
      <c r="D577" s="832"/>
      <c r="E577" s="817"/>
      <c r="H577" s="820"/>
      <c r="I577" s="820" t="str">
        <f>I$64</f>
        <v>S4</v>
      </c>
      <c r="J577" s="821"/>
      <c r="K577" s="787"/>
      <c r="L577" s="817"/>
    </row>
    <row r="578" spans="1:12">
      <c r="A578" s="820"/>
      <c r="B578" s="820" t="str">
        <f>B$64</f>
        <v>S4</v>
      </c>
      <c r="C578" s="821"/>
      <c r="D578" s="832"/>
      <c r="E578" s="817"/>
    </row>
    <row r="579" spans="1:12">
      <c r="H579" s="820"/>
      <c r="I579" s="820"/>
      <c r="J579" s="822" t="s">
        <v>2678</v>
      </c>
      <c r="K579" s="787"/>
      <c r="L579" s="817"/>
    </row>
    <row r="580" spans="1:12">
      <c r="H580" s="820"/>
      <c r="I580" s="820"/>
      <c r="J580" s="822" t="s">
        <v>2679</v>
      </c>
      <c r="K580" s="787"/>
      <c r="L580" s="817"/>
    </row>
    <row r="581" spans="1:12" ht="50">
      <c r="A581" s="796">
        <v>4.2</v>
      </c>
      <c r="B581" s="796"/>
      <c r="C581" s="795" t="s">
        <v>2665</v>
      </c>
      <c r="D581" s="833">
        <v>3</v>
      </c>
      <c r="E581" s="826"/>
      <c r="H581" s="820"/>
      <c r="I581" s="820" t="s">
        <v>2518</v>
      </c>
      <c r="J581" s="821"/>
      <c r="K581" s="787"/>
      <c r="L581" s="817"/>
    </row>
    <row r="582" spans="1:12">
      <c r="A582" s="796"/>
      <c r="B582" s="796"/>
      <c r="C582" s="795" t="s">
        <v>2680</v>
      </c>
      <c r="D582" s="833"/>
      <c r="E582" s="826"/>
      <c r="H582" s="820"/>
      <c r="I582" s="820"/>
      <c r="J582" s="821"/>
      <c r="K582" s="787"/>
      <c r="L582" s="817"/>
    </row>
    <row r="583" spans="1:12" ht="25">
      <c r="A583" s="820"/>
      <c r="B583" s="820"/>
      <c r="C583" s="822" t="s">
        <v>2681</v>
      </c>
      <c r="D583" s="832"/>
      <c r="E583" s="817"/>
      <c r="H583" s="820"/>
      <c r="I583" s="820" t="str">
        <f>I$60</f>
        <v>MA</v>
      </c>
      <c r="J583" s="821"/>
      <c r="K583" s="787"/>
      <c r="L583" s="817"/>
    </row>
    <row r="584" spans="1:12">
      <c r="A584" s="820"/>
      <c r="B584" s="820" t="s">
        <v>2518</v>
      </c>
      <c r="C584" s="821"/>
      <c r="D584" s="832"/>
      <c r="E584" s="817"/>
      <c r="H584" s="820"/>
      <c r="I584" s="820" t="str">
        <f>I$61</f>
        <v>S1</v>
      </c>
      <c r="J584" s="821"/>
      <c r="K584" s="787"/>
      <c r="L584" s="817"/>
    </row>
    <row r="585" spans="1:12" ht="25">
      <c r="A585" s="820"/>
      <c r="B585" s="820" t="str">
        <f>B$60</f>
        <v>MA</v>
      </c>
      <c r="C585" s="908" t="s">
        <v>3480</v>
      </c>
      <c r="D585" s="924" t="s">
        <v>3280</v>
      </c>
      <c r="E585" s="817"/>
      <c r="H585" s="820"/>
      <c r="I585" s="820" t="str">
        <f>I$62</f>
        <v>S2</v>
      </c>
      <c r="J585" s="821"/>
      <c r="K585" s="787"/>
      <c r="L585" s="817"/>
    </row>
    <row r="586" spans="1:12">
      <c r="A586" s="820"/>
      <c r="B586" s="820" t="str">
        <f>B$61</f>
        <v>S1</v>
      </c>
      <c r="C586" s="821"/>
      <c r="D586" s="832"/>
      <c r="E586" s="817"/>
      <c r="H586" s="820"/>
      <c r="I586" s="820" t="str">
        <f>I$63</f>
        <v>S3</v>
      </c>
      <c r="J586" s="821"/>
      <c r="K586" s="787"/>
      <c r="L586" s="817"/>
    </row>
    <row r="587" spans="1:12">
      <c r="A587" s="820"/>
      <c r="B587" s="820" t="str">
        <f>B$62</f>
        <v>S2</v>
      </c>
      <c r="C587" s="821"/>
      <c r="D587" s="832"/>
      <c r="E587" s="817"/>
      <c r="H587" s="820"/>
      <c r="I587" s="820" t="str">
        <f>I$64</f>
        <v>S4</v>
      </c>
      <c r="J587" s="821"/>
      <c r="K587" s="787"/>
      <c r="L587" s="817"/>
    </row>
    <row r="588" spans="1:12">
      <c r="A588" s="820"/>
      <c r="B588" s="820" t="str">
        <f>B$63</f>
        <v>S3</v>
      </c>
      <c r="C588" s="821"/>
      <c r="D588" s="832"/>
      <c r="E588" s="817"/>
    </row>
    <row r="589" spans="1:12" ht="37.5">
      <c r="A589" s="820"/>
      <c r="B589" s="820" t="str">
        <f>B$64</f>
        <v>S4</v>
      </c>
      <c r="C589" s="821"/>
      <c r="D589" s="832"/>
      <c r="E589" s="817"/>
      <c r="H589" s="796">
        <v>4.4000000000000004</v>
      </c>
      <c r="I589" s="796"/>
      <c r="J589" s="795" t="s">
        <v>2682</v>
      </c>
      <c r="K589" s="825"/>
      <c r="L589" s="826"/>
    </row>
    <row r="590" spans="1:12">
      <c r="H590" s="820"/>
      <c r="I590" s="820"/>
      <c r="J590" s="822" t="s">
        <v>2683</v>
      </c>
      <c r="K590" s="787"/>
      <c r="L590" s="817"/>
    </row>
    <row r="591" spans="1:12">
      <c r="A591" s="820"/>
      <c r="B591" s="820"/>
      <c r="C591" s="822" t="s">
        <v>2684</v>
      </c>
      <c r="D591" s="832"/>
      <c r="E591" s="817"/>
      <c r="H591" s="820"/>
      <c r="I591" s="820" t="s">
        <v>2518</v>
      </c>
      <c r="J591" s="821"/>
      <c r="K591" s="787"/>
      <c r="L591" s="817"/>
    </row>
    <row r="592" spans="1:12">
      <c r="A592" s="820"/>
      <c r="B592" s="820" t="s">
        <v>2518</v>
      </c>
      <c r="C592" s="821"/>
      <c r="D592" s="832"/>
      <c r="E592" s="817"/>
      <c r="H592" s="820"/>
      <c r="I592" s="820" t="str">
        <f>I$60</f>
        <v>MA</v>
      </c>
      <c r="J592" s="821"/>
      <c r="K592" s="787"/>
      <c r="L592" s="817"/>
    </row>
    <row r="593" spans="1:12" ht="25">
      <c r="A593" s="820"/>
      <c r="B593" s="820" t="str">
        <f>B$60</f>
        <v>MA</v>
      </c>
      <c r="C593" s="908" t="s">
        <v>3481</v>
      </c>
      <c r="D593" s="924" t="s">
        <v>3280</v>
      </c>
      <c r="E593" s="817"/>
      <c r="H593" s="820"/>
      <c r="I593" s="820" t="str">
        <f>I$61</f>
        <v>S1</v>
      </c>
      <c r="J593" s="821"/>
      <c r="K593" s="787"/>
      <c r="L593" s="817"/>
    </row>
    <row r="594" spans="1:12">
      <c r="A594" s="820"/>
      <c r="B594" s="820" t="str">
        <f>B$61</f>
        <v>S1</v>
      </c>
      <c r="C594" s="821"/>
      <c r="D594" s="832"/>
      <c r="E594" s="817"/>
      <c r="H594" s="820"/>
      <c r="I594" s="820" t="str">
        <f>I$62</f>
        <v>S2</v>
      </c>
      <c r="J594" s="821"/>
      <c r="K594" s="787"/>
      <c r="L594" s="817"/>
    </row>
    <row r="595" spans="1:12">
      <c r="A595" s="820"/>
      <c r="B595" s="820" t="str">
        <f>B$62</f>
        <v>S2</v>
      </c>
      <c r="C595" s="821"/>
      <c r="D595" s="832"/>
      <c r="E595" s="817"/>
      <c r="H595" s="820"/>
      <c r="I595" s="820" t="str">
        <f>I$63</f>
        <v>S3</v>
      </c>
      <c r="J595" s="821"/>
      <c r="K595" s="787"/>
      <c r="L595" s="817"/>
    </row>
    <row r="596" spans="1:12">
      <c r="A596" s="820"/>
      <c r="B596" s="820" t="str">
        <f>B$63</f>
        <v>S3</v>
      </c>
      <c r="C596" s="821"/>
      <c r="D596" s="832"/>
      <c r="E596" s="817"/>
      <c r="H596" s="820"/>
      <c r="I596" s="820" t="str">
        <f>I$64</f>
        <v>S4</v>
      </c>
      <c r="J596" s="821"/>
      <c r="K596" s="787"/>
      <c r="L596" s="817"/>
    </row>
    <row r="597" spans="1:12">
      <c r="A597" s="820"/>
      <c r="B597" s="820" t="str">
        <f>B$64</f>
        <v>S4</v>
      </c>
      <c r="C597" s="821"/>
      <c r="D597" s="832"/>
      <c r="E597" s="817"/>
    </row>
    <row r="598" spans="1:12">
      <c r="H598" s="820"/>
      <c r="I598" s="820"/>
      <c r="J598" s="822" t="s">
        <v>2685</v>
      </c>
      <c r="K598" s="787"/>
      <c r="L598" s="817"/>
    </row>
    <row r="599" spans="1:12" ht="37.5">
      <c r="A599" s="820"/>
      <c r="B599" s="820"/>
      <c r="C599" s="822" t="s">
        <v>2686</v>
      </c>
      <c r="D599" s="832"/>
      <c r="E599" s="834"/>
      <c r="H599" s="820"/>
      <c r="I599" s="820" t="s">
        <v>2518</v>
      </c>
      <c r="J599" s="821"/>
      <c r="K599" s="787"/>
      <c r="L599" s="817"/>
    </row>
    <row r="600" spans="1:12">
      <c r="A600" s="820"/>
      <c r="B600" s="820" t="s">
        <v>2518</v>
      </c>
      <c r="C600" s="821"/>
      <c r="D600" s="832"/>
      <c r="E600" s="834"/>
      <c r="H600" s="820"/>
      <c r="I600" s="820" t="str">
        <f>I$60</f>
        <v>MA</v>
      </c>
      <c r="J600" s="821"/>
      <c r="K600" s="787"/>
      <c r="L600" s="817"/>
    </row>
    <row r="601" spans="1:12">
      <c r="A601" s="820"/>
      <c r="B601" s="820" t="str">
        <f>B$60</f>
        <v>MA</v>
      </c>
      <c r="C601" s="908" t="s">
        <v>3482</v>
      </c>
      <c r="D601" s="924" t="s">
        <v>3280</v>
      </c>
      <c r="E601" s="817"/>
      <c r="H601" s="820"/>
      <c r="I601" s="820" t="str">
        <f>I$61</f>
        <v>S1</v>
      </c>
      <c r="J601" s="821"/>
      <c r="K601" s="787"/>
      <c r="L601" s="817"/>
    </row>
    <row r="602" spans="1:12">
      <c r="A602" s="820"/>
      <c r="B602" s="820" t="str">
        <f>B$61</f>
        <v>S1</v>
      </c>
      <c r="C602" s="821"/>
      <c r="D602" s="832"/>
      <c r="E602" s="817"/>
      <c r="H602" s="820"/>
      <c r="I602" s="820" t="str">
        <f>I$62</f>
        <v>S2</v>
      </c>
      <c r="J602" s="821"/>
      <c r="K602" s="787"/>
      <c r="L602" s="817"/>
    </row>
    <row r="603" spans="1:12">
      <c r="A603" s="820"/>
      <c r="B603" s="820" t="str">
        <f>B$62</f>
        <v>S2</v>
      </c>
      <c r="C603" s="821"/>
      <c r="D603" s="832"/>
      <c r="E603" s="817"/>
      <c r="H603" s="820"/>
      <c r="I603" s="820" t="str">
        <f>I$63</f>
        <v>S3</v>
      </c>
      <c r="J603" s="821"/>
      <c r="K603" s="787"/>
      <c r="L603" s="817"/>
    </row>
    <row r="604" spans="1:12">
      <c r="A604" s="820"/>
      <c r="B604" s="820" t="str">
        <f>B$63</f>
        <v>S3</v>
      </c>
      <c r="C604" s="821"/>
      <c r="D604" s="832"/>
      <c r="E604" s="817"/>
      <c r="H604" s="820"/>
      <c r="I604" s="820" t="str">
        <f>I$64</f>
        <v>S4</v>
      </c>
      <c r="J604" s="821"/>
      <c r="K604" s="787"/>
      <c r="L604" s="817"/>
    </row>
    <row r="605" spans="1:12">
      <c r="A605" s="820"/>
      <c r="B605" s="820" t="str">
        <f>B$64</f>
        <v>S4</v>
      </c>
      <c r="C605" s="821"/>
      <c r="D605" s="832"/>
      <c r="E605" s="817"/>
    </row>
    <row r="606" spans="1:12">
      <c r="H606" s="820"/>
      <c r="I606" s="820"/>
      <c r="J606" s="822" t="s">
        <v>2687</v>
      </c>
      <c r="K606" s="787"/>
      <c r="L606" s="817"/>
    </row>
    <row r="607" spans="1:12">
      <c r="H607" s="820"/>
      <c r="I607" s="820" t="s">
        <v>2518</v>
      </c>
      <c r="J607" s="821"/>
      <c r="K607" s="787"/>
      <c r="L607" s="817"/>
    </row>
    <row r="608" spans="1:12" ht="25">
      <c r="A608" s="796">
        <v>4.3</v>
      </c>
      <c r="B608" s="796"/>
      <c r="C608" s="795" t="s">
        <v>2674</v>
      </c>
      <c r="D608" s="825">
        <v>4</v>
      </c>
      <c r="E608" s="826"/>
      <c r="H608" s="820"/>
      <c r="I608" s="820" t="str">
        <f>I$60</f>
        <v>MA</v>
      </c>
      <c r="J608" s="821"/>
      <c r="K608" s="787"/>
      <c r="L608" s="817"/>
    </row>
    <row r="609" spans="1:12" ht="37.5">
      <c r="A609" s="820"/>
      <c r="B609" s="820"/>
      <c r="C609" s="822" t="s">
        <v>2688</v>
      </c>
      <c r="D609" s="787"/>
      <c r="E609" s="836"/>
      <c r="H609" s="820"/>
      <c r="I609" s="820" t="str">
        <f>I$61</f>
        <v>S1</v>
      </c>
      <c r="J609" s="821"/>
      <c r="K609" s="787"/>
      <c r="L609" s="817"/>
    </row>
    <row r="610" spans="1:12" ht="25">
      <c r="A610" s="820"/>
      <c r="B610" s="820"/>
      <c r="C610" s="831" t="s">
        <v>2689</v>
      </c>
      <c r="D610" s="787"/>
      <c r="E610" s="836"/>
      <c r="H610" s="820"/>
      <c r="I610" s="820"/>
      <c r="J610" s="821"/>
      <c r="K610" s="787"/>
      <c r="L610" s="817"/>
    </row>
    <row r="611" spans="1:12">
      <c r="A611" s="820"/>
      <c r="B611" s="820" t="s">
        <v>2518</v>
      </c>
      <c r="C611" s="821"/>
      <c r="D611" s="787"/>
      <c r="E611" s="836"/>
      <c r="H611" s="820"/>
      <c r="I611" s="820" t="str">
        <f>I$62</f>
        <v>S2</v>
      </c>
      <c r="J611" s="821"/>
      <c r="K611" s="787"/>
      <c r="L611" s="817"/>
    </row>
    <row r="612" spans="1:12" ht="50">
      <c r="A612" s="820"/>
      <c r="B612" s="820" t="str">
        <f>B$60</f>
        <v>MA</v>
      </c>
      <c r="C612" s="908" t="s">
        <v>3483</v>
      </c>
      <c r="D612" s="923" t="s">
        <v>3280</v>
      </c>
      <c r="E612" s="836"/>
      <c r="H612" s="820"/>
      <c r="I612" s="820" t="str">
        <f>I$63</f>
        <v>S3</v>
      </c>
      <c r="J612" s="821"/>
      <c r="K612" s="787"/>
      <c r="L612" s="817"/>
    </row>
    <row r="613" spans="1:12">
      <c r="A613" s="820"/>
      <c r="B613" s="820" t="str">
        <f>B$61</f>
        <v>S1</v>
      </c>
      <c r="C613" s="821"/>
      <c r="D613" s="787"/>
      <c r="E613" s="817"/>
      <c r="H613" s="820"/>
      <c r="I613" s="820" t="str">
        <f>I$64</f>
        <v>S4</v>
      </c>
      <c r="J613" s="821"/>
      <c r="K613" s="787"/>
      <c r="L613" s="817"/>
    </row>
    <row r="614" spans="1:12">
      <c r="A614" s="820"/>
      <c r="B614" s="820" t="str">
        <f>B$62</f>
        <v>S2</v>
      </c>
      <c r="C614" s="821"/>
      <c r="D614" s="787"/>
      <c r="E614" s="817"/>
    </row>
    <row r="615" spans="1:12" ht="50">
      <c r="A615" s="820"/>
      <c r="B615" s="820" t="str">
        <f>B$63</f>
        <v>S3</v>
      </c>
      <c r="C615" s="821"/>
      <c r="D615" s="787"/>
      <c r="E615" s="836"/>
      <c r="H615" s="796">
        <v>4.5</v>
      </c>
      <c r="I615" s="796"/>
      <c r="J615" s="795" t="s">
        <v>2690</v>
      </c>
      <c r="K615" s="825"/>
      <c r="L615" s="826"/>
    </row>
    <row r="616" spans="1:12">
      <c r="A616" s="820"/>
      <c r="B616" s="820" t="str">
        <f>B$64</f>
        <v>S4</v>
      </c>
      <c r="C616" s="821"/>
      <c r="D616" s="787"/>
      <c r="E616" s="817"/>
      <c r="H616" s="820"/>
      <c r="I616" s="820"/>
      <c r="J616" s="822" t="s">
        <v>2691</v>
      </c>
      <c r="K616" s="787"/>
      <c r="L616" s="817"/>
    </row>
    <row r="617" spans="1:12" ht="25">
      <c r="A617" s="796">
        <v>4.4000000000000004</v>
      </c>
      <c r="B617" s="796"/>
      <c r="C617" s="795" t="s">
        <v>2682</v>
      </c>
      <c r="D617" s="825">
        <v>3</v>
      </c>
      <c r="E617" s="826"/>
      <c r="H617" s="820"/>
      <c r="I617" s="820" t="s">
        <v>2518</v>
      </c>
      <c r="J617" s="821"/>
      <c r="K617" s="787"/>
      <c r="L617" s="817"/>
    </row>
    <row r="618" spans="1:12" ht="50">
      <c r="A618" s="820"/>
      <c r="B618" s="820"/>
      <c r="C618" s="822" t="s">
        <v>2692</v>
      </c>
      <c r="D618" s="787"/>
      <c r="E618" s="817"/>
      <c r="H618" s="820"/>
      <c r="I618" s="820" t="str">
        <f>I$60</f>
        <v>MA</v>
      </c>
      <c r="J618" s="821"/>
      <c r="K618" s="787"/>
      <c r="L618" s="817"/>
    </row>
    <row r="619" spans="1:12">
      <c r="A619" s="820"/>
      <c r="B619" s="820" t="s">
        <v>2518</v>
      </c>
      <c r="C619" s="821"/>
      <c r="D619" s="787"/>
      <c r="E619" s="817"/>
      <c r="H619" s="820"/>
      <c r="I619" s="820" t="str">
        <f>I$61</f>
        <v>S1</v>
      </c>
      <c r="J619" s="821"/>
      <c r="K619" s="787"/>
      <c r="L619" s="817"/>
    </row>
    <row r="620" spans="1:12" ht="25">
      <c r="A620" s="820"/>
      <c r="B620" s="820" t="str">
        <f>B$60</f>
        <v>MA</v>
      </c>
      <c r="C620" s="908" t="s">
        <v>3484</v>
      </c>
      <c r="D620" s="923" t="s">
        <v>3280</v>
      </c>
      <c r="E620" s="817"/>
      <c r="H620" s="820"/>
      <c r="I620" s="820" t="str">
        <f>I$62</f>
        <v>S2</v>
      </c>
      <c r="J620" s="821"/>
      <c r="K620" s="787"/>
      <c r="L620" s="817"/>
    </row>
    <row r="621" spans="1:12">
      <c r="A621" s="820"/>
      <c r="B621" s="820" t="str">
        <f>B$61</f>
        <v>S1</v>
      </c>
      <c r="C621" s="821"/>
      <c r="D621" s="787"/>
      <c r="E621" s="817"/>
      <c r="H621" s="820"/>
      <c r="I621" s="820" t="str">
        <f>I$63</f>
        <v>S3</v>
      </c>
      <c r="J621" s="821"/>
      <c r="K621" s="787"/>
      <c r="L621" s="817"/>
    </row>
    <row r="622" spans="1:12">
      <c r="A622" s="820"/>
      <c r="B622" s="820" t="str">
        <f>B$62</f>
        <v>S2</v>
      </c>
      <c r="C622" s="821"/>
      <c r="D622" s="787"/>
      <c r="E622" s="817"/>
      <c r="H622" s="820"/>
      <c r="I622" s="820" t="str">
        <f>I$64</f>
        <v>S4</v>
      </c>
      <c r="J622" s="821"/>
      <c r="K622" s="787"/>
      <c r="L622" s="817"/>
    </row>
    <row r="623" spans="1:12">
      <c r="A623" s="820"/>
      <c r="B623" s="820" t="str">
        <f>B$63</f>
        <v>S3</v>
      </c>
      <c r="C623" s="821"/>
      <c r="D623" s="787"/>
      <c r="E623" s="817"/>
    </row>
    <row r="624" spans="1:12">
      <c r="A624" s="820"/>
      <c r="B624" s="820" t="str">
        <f>B$64</f>
        <v>S4</v>
      </c>
      <c r="C624" s="821"/>
      <c r="D624" s="787"/>
      <c r="E624" s="817"/>
      <c r="H624" s="820"/>
      <c r="I624" s="820"/>
      <c r="J624" s="822" t="s">
        <v>2693</v>
      </c>
      <c r="K624" s="787"/>
      <c r="L624" s="817"/>
    </row>
    <row r="625" spans="1:12">
      <c r="H625" s="820"/>
      <c r="I625" s="820" t="s">
        <v>2518</v>
      </c>
      <c r="J625" s="821"/>
      <c r="K625" s="787"/>
      <c r="L625" s="817"/>
    </row>
    <row r="626" spans="1:12" ht="25">
      <c r="A626" s="820"/>
      <c r="B626" s="820"/>
      <c r="C626" s="822" t="s">
        <v>2694</v>
      </c>
      <c r="D626" s="787"/>
      <c r="E626" s="817"/>
      <c r="H626" s="820"/>
      <c r="I626" s="820" t="str">
        <f>I$60</f>
        <v>MA</v>
      </c>
      <c r="J626" s="821"/>
      <c r="K626" s="787"/>
      <c r="L626" s="817"/>
    </row>
    <row r="627" spans="1:12">
      <c r="A627" s="820"/>
      <c r="B627" s="820" t="s">
        <v>2518</v>
      </c>
      <c r="C627" s="821"/>
      <c r="D627" s="787"/>
      <c r="E627" s="817"/>
      <c r="H627" s="820"/>
      <c r="I627" s="820" t="str">
        <f>I$61</f>
        <v>S1</v>
      </c>
      <c r="J627" s="821"/>
      <c r="K627" s="787"/>
      <c r="L627" s="817"/>
    </row>
    <row r="628" spans="1:12" ht="25">
      <c r="A628" s="820"/>
      <c r="B628" s="820" t="str">
        <f>B$60</f>
        <v>MA</v>
      </c>
      <c r="C628" s="908" t="s">
        <v>3485</v>
      </c>
      <c r="D628" s="923" t="s">
        <v>3280</v>
      </c>
      <c r="E628" s="817"/>
      <c r="H628" s="820"/>
      <c r="I628" s="820" t="str">
        <f>I$62</f>
        <v>S2</v>
      </c>
      <c r="J628" s="821"/>
      <c r="K628" s="787"/>
      <c r="L628" s="817"/>
    </row>
    <row r="629" spans="1:12">
      <c r="A629" s="820"/>
      <c r="B629" s="820" t="str">
        <f>B$61</f>
        <v>S1</v>
      </c>
      <c r="C629" s="821"/>
      <c r="D629" s="787"/>
      <c r="E629" s="817"/>
      <c r="H629" s="820"/>
      <c r="I629" s="820" t="str">
        <f>I$63</f>
        <v>S3</v>
      </c>
      <c r="J629" s="821"/>
      <c r="K629" s="787"/>
      <c r="L629" s="817"/>
    </row>
    <row r="630" spans="1:12">
      <c r="A630" s="820"/>
      <c r="B630" s="820" t="str">
        <f>B$62</f>
        <v>S2</v>
      </c>
      <c r="C630" s="821"/>
      <c r="D630" s="787"/>
      <c r="E630" s="817"/>
      <c r="H630" s="820"/>
      <c r="I630" s="820" t="str">
        <f>I$64</f>
        <v>S4</v>
      </c>
      <c r="J630" s="821"/>
      <c r="K630" s="787"/>
      <c r="L630" s="817"/>
    </row>
    <row r="631" spans="1:12">
      <c r="A631" s="820"/>
      <c r="B631" s="820" t="str">
        <f>B$63</f>
        <v>S3</v>
      </c>
      <c r="C631" s="821"/>
      <c r="D631" s="787"/>
      <c r="E631" s="817"/>
    </row>
    <row r="632" spans="1:12">
      <c r="A632" s="820"/>
      <c r="B632" s="820" t="str">
        <f>B$64</f>
        <v>S4</v>
      </c>
      <c r="C632" s="821"/>
      <c r="D632" s="787"/>
      <c r="E632" s="817"/>
      <c r="H632" s="820"/>
      <c r="I632" s="820"/>
      <c r="J632" s="822" t="s">
        <v>2695</v>
      </c>
      <c r="K632" s="787"/>
      <c r="L632" s="817"/>
    </row>
    <row r="633" spans="1:12" ht="37.5">
      <c r="A633" s="796">
        <v>4.5</v>
      </c>
      <c r="B633" s="796"/>
      <c r="C633" s="795" t="s">
        <v>2690</v>
      </c>
      <c r="D633" s="825">
        <v>3</v>
      </c>
      <c r="E633" s="826"/>
      <c r="H633" s="820"/>
      <c r="I633" s="820" t="s">
        <v>2518</v>
      </c>
      <c r="J633" s="821"/>
      <c r="K633" s="787"/>
      <c r="L633" s="817"/>
    </row>
    <row r="634" spans="1:12" ht="25">
      <c r="A634" s="820"/>
      <c r="B634" s="820"/>
      <c r="C634" s="822" t="s">
        <v>2696</v>
      </c>
      <c r="D634" s="787"/>
      <c r="E634" s="817"/>
      <c r="H634" s="820"/>
      <c r="I634" s="820" t="str">
        <f>I$60</f>
        <v>MA</v>
      </c>
      <c r="J634" s="821"/>
      <c r="K634" s="787"/>
      <c r="L634" s="817"/>
    </row>
    <row r="635" spans="1:12">
      <c r="A635" s="820"/>
      <c r="B635" s="820" t="s">
        <v>2518</v>
      </c>
      <c r="C635" s="821"/>
      <c r="D635" s="787"/>
      <c r="E635" s="817"/>
      <c r="H635" s="820"/>
      <c r="I635" s="820" t="str">
        <f>I$61</f>
        <v>S1</v>
      </c>
      <c r="J635" s="821"/>
      <c r="K635" s="787"/>
      <c r="L635" s="817"/>
    </row>
    <row r="636" spans="1:12" ht="25">
      <c r="A636" s="820"/>
      <c r="B636" s="820" t="str">
        <f>B$60</f>
        <v>MA</v>
      </c>
      <c r="C636" s="908" t="s">
        <v>3486</v>
      </c>
      <c r="D636" s="923" t="s">
        <v>3280</v>
      </c>
      <c r="E636" s="817"/>
      <c r="H636" s="820"/>
      <c r="I636" s="820" t="str">
        <f>I$62</f>
        <v>S2</v>
      </c>
      <c r="J636" s="821"/>
      <c r="K636" s="787"/>
      <c r="L636" s="817"/>
    </row>
    <row r="637" spans="1:12">
      <c r="A637" s="820"/>
      <c r="B637" s="820" t="str">
        <f>B$61</f>
        <v>S1</v>
      </c>
      <c r="C637" s="821"/>
      <c r="D637" s="787"/>
      <c r="E637" s="817"/>
      <c r="H637" s="820"/>
      <c r="I637" s="820" t="str">
        <f>I$63</f>
        <v>S3</v>
      </c>
      <c r="J637" s="821"/>
      <c r="K637" s="787"/>
      <c r="L637" s="817"/>
    </row>
    <row r="638" spans="1:12">
      <c r="A638" s="820"/>
      <c r="B638" s="820" t="str">
        <f>B$62</f>
        <v>S2</v>
      </c>
      <c r="C638" s="821"/>
      <c r="D638" s="787"/>
      <c r="E638" s="817"/>
      <c r="H638" s="820"/>
      <c r="I638" s="820" t="str">
        <f>I$64</f>
        <v>S4</v>
      </c>
      <c r="J638" s="821"/>
      <c r="K638" s="787"/>
      <c r="L638" s="817"/>
    </row>
    <row r="639" spans="1:12">
      <c r="A639" s="820"/>
      <c r="B639" s="820" t="str">
        <f>B$63</f>
        <v>S3</v>
      </c>
      <c r="C639" s="821"/>
      <c r="D639" s="787"/>
      <c r="E639" s="817"/>
    </row>
    <row r="640" spans="1:12" ht="18" customHeight="1">
      <c r="A640" s="820"/>
      <c r="B640" s="820" t="str">
        <f>B$64</f>
        <v>S4</v>
      </c>
      <c r="C640" s="821"/>
      <c r="D640" s="787"/>
      <c r="E640" s="817"/>
      <c r="H640" s="820"/>
      <c r="I640" s="820"/>
      <c r="J640" s="822" t="s">
        <v>2697</v>
      </c>
      <c r="K640" s="787"/>
      <c r="L640" s="817"/>
    </row>
    <row r="641" spans="1:12">
      <c r="H641" s="820"/>
      <c r="I641" s="820" t="s">
        <v>2518</v>
      </c>
      <c r="J641" s="821"/>
      <c r="K641" s="787"/>
      <c r="L641" s="817"/>
    </row>
    <row r="642" spans="1:12" ht="25">
      <c r="A642" s="820"/>
      <c r="B642" s="820"/>
      <c r="C642" s="822" t="s">
        <v>2698</v>
      </c>
      <c r="D642" s="787"/>
      <c r="E642" s="817"/>
      <c r="H642" s="820"/>
      <c r="I642" s="820" t="s">
        <v>45</v>
      </c>
      <c r="J642" s="821"/>
      <c r="K642" s="787"/>
      <c r="L642" s="817"/>
    </row>
    <row r="643" spans="1:12">
      <c r="A643" s="820"/>
      <c r="B643" s="820" t="s">
        <v>2518</v>
      </c>
      <c r="C643" s="821"/>
      <c r="D643" s="787"/>
      <c r="E643" s="817"/>
      <c r="H643" s="820"/>
      <c r="I643" s="820" t="str">
        <f>I$61</f>
        <v>S1</v>
      </c>
      <c r="J643" s="821"/>
      <c r="K643" s="787"/>
      <c r="L643" s="817"/>
    </row>
    <row r="644" spans="1:12" ht="25">
      <c r="A644" s="820"/>
      <c r="B644" s="820" t="str">
        <f>B$60</f>
        <v>MA</v>
      </c>
      <c r="C644" s="908" t="s">
        <v>3487</v>
      </c>
      <c r="D644" s="923" t="s">
        <v>3280</v>
      </c>
      <c r="E644" s="817"/>
      <c r="H644" s="820"/>
      <c r="I644" s="820" t="str">
        <f>I$62</f>
        <v>S2</v>
      </c>
      <c r="J644" s="821"/>
      <c r="K644" s="787"/>
      <c r="L644" s="817"/>
    </row>
    <row r="645" spans="1:12">
      <c r="A645" s="820"/>
      <c r="B645" s="820" t="str">
        <f>B$61</f>
        <v>S1</v>
      </c>
      <c r="C645" s="821"/>
      <c r="D645" s="787"/>
      <c r="E645" s="817"/>
      <c r="H645" s="820"/>
      <c r="I645" s="820" t="str">
        <f>I$63</f>
        <v>S3</v>
      </c>
      <c r="J645" s="821"/>
      <c r="K645" s="787"/>
      <c r="L645" s="817"/>
    </row>
    <row r="646" spans="1:12">
      <c r="A646" s="820"/>
      <c r="B646" s="820" t="str">
        <f>B$62</f>
        <v>S2</v>
      </c>
      <c r="C646" s="821"/>
      <c r="D646" s="787"/>
      <c r="E646" s="817"/>
      <c r="H646" s="820"/>
      <c r="I646" s="820" t="str">
        <f>I$64</f>
        <v>S4</v>
      </c>
      <c r="J646" s="821"/>
      <c r="K646" s="787"/>
      <c r="L646" s="817"/>
    </row>
    <row r="647" spans="1:12">
      <c r="A647" s="820"/>
      <c r="B647" s="820" t="str">
        <f>B$63</f>
        <v>S3</v>
      </c>
      <c r="C647" s="821"/>
      <c r="D647" s="787"/>
      <c r="E647" s="817"/>
    </row>
    <row r="648" spans="1:12" ht="37.5">
      <c r="A648" s="820"/>
      <c r="B648" s="820" t="str">
        <f>B$64</f>
        <v>S4</v>
      </c>
      <c r="C648" s="821"/>
      <c r="D648" s="787"/>
      <c r="E648" s="817"/>
      <c r="H648" s="796">
        <v>4.5999999999999996</v>
      </c>
      <c r="I648" s="796"/>
      <c r="J648" s="795" t="s">
        <v>2699</v>
      </c>
      <c r="K648" s="825"/>
      <c r="L648" s="826"/>
    </row>
    <row r="649" spans="1:12" ht="25">
      <c r="A649" s="796">
        <v>4.5999999999999996</v>
      </c>
      <c r="B649" s="796"/>
      <c r="C649" s="795" t="s">
        <v>2699</v>
      </c>
      <c r="D649" s="825">
        <v>4</v>
      </c>
      <c r="E649" s="826"/>
      <c r="H649" s="820"/>
      <c r="I649" s="820"/>
      <c r="J649" s="822" t="s">
        <v>2700</v>
      </c>
      <c r="K649" s="787"/>
      <c r="L649" s="817"/>
    </row>
    <row r="650" spans="1:12">
      <c r="A650" s="796"/>
      <c r="B650" s="796"/>
      <c r="C650" s="795" t="s">
        <v>2540</v>
      </c>
      <c r="D650" s="825"/>
      <c r="E650" s="826"/>
      <c r="H650" s="820"/>
      <c r="I650" s="820"/>
      <c r="J650" s="831"/>
      <c r="K650" s="787"/>
      <c r="L650" s="817"/>
    </row>
    <row r="651" spans="1:12" ht="25">
      <c r="A651" s="820"/>
      <c r="B651" s="820"/>
      <c r="C651" s="822" t="s">
        <v>2701</v>
      </c>
      <c r="D651" s="787"/>
      <c r="E651" s="817"/>
      <c r="H651" s="820"/>
      <c r="I651" s="820" t="s">
        <v>2518</v>
      </c>
      <c r="J651" s="821"/>
      <c r="K651" s="787"/>
      <c r="L651" s="817"/>
    </row>
    <row r="652" spans="1:12">
      <c r="A652" s="820"/>
      <c r="B652" s="820" t="s">
        <v>2518</v>
      </c>
      <c r="C652" s="821"/>
      <c r="D652" s="787"/>
      <c r="E652" s="817"/>
      <c r="H652" s="820"/>
      <c r="I652" s="820" t="str">
        <f>I$60</f>
        <v>MA</v>
      </c>
      <c r="J652" s="821"/>
      <c r="K652" s="787"/>
      <c r="L652" s="817"/>
    </row>
    <row r="653" spans="1:12" ht="37.5">
      <c r="A653" s="820"/>
      <c r="B653" s="820" t="str">
        <f>B$60</f>
        <v>MA</v>
      </c>
      <c r="C653" s="908" t="s">
        <v>3544</v>
      </c>
      <c r="D653" s="923" t="s">
        <v>3280</v>
      </c>
      <c r="E653" s="817"/>
      <c r="H653" s="820"/>
      <c r="I653" s="820" t="str">
        <f>I$61</f>
        <v>S1</v>
      </c>
      <c r="J653" s="821"/>
      <c r="K653" s="787"/>
      <c r="L653" s="817"/>
    </row>
    <row r="654" spans="1:12">
      <c r="A654" s="820"/>
      <c r="B654" s="820" t="str">
        <f>B$61</f>
        <v>S1</v>
      </c>
      <c r="C654" s="821"/>
      <c r="D654" s="787"/>
      <c r="E654" s="817"/>
      <c r="H654" s="820"/>
      <c r="I654" s="820" t="str">
        <f>I$62</f>
        <v>S2</v>
      </c>
      <c r="J654" s="821"/>
      <c r="K654" s="787"/>
      <c r="L654" s="817"/>
    </row>
    <row r="655" spans="1:12">
      <c r="A655" s="820"/>
      <c r="B655" s="820" t="str">
        <f>B$62</f>
        <v>S2</v>
      </c>
      <c r="C655" s="821"/>
      <c r="D655" s="787"/>
      <c r="E655" s="817"/>
      <c r="H655" s="820"/>
      <c r="I655" s="820" t="str">
        <f>I$63</f>
        <v>S3</v>
      </c>
      <c r="J655" s="821"/>
      <c r="K655" s="787"/>
      <c r="L655" s="817"/>
    </row>
    <row r="656" spans="1:12">
      <c r="A656" s="820"/>
      <c r="B656" s="820" t="str">
        <f>B$63</f>
        <v>S3</v>
      </c>
      <c r="C656" s="821"/>
      <c r="D656" s="787"/>
      <c r="E656" s="817"/>
      <c r="H656" s="820"/>
      <c r="I656" s="820" t="str">
        <f>I$64</f>
        <v>S4</v>
      </c>
      <c r="J656" s="821"/>
      <c r="K656" s="787"/>
      <c r="L656" s="817"/>
    </row>
    <row r="657" spans="1:12">
      <c r="A657" s="820"/>
      <c r="B657" s="820" t="str">
        <f>B$64</f>
        <v>S4</v>
      </c>
      <c r="C657" s="821"/>
      <c r="D657" s="787"/>
      <c r="E657" s="817"/>
    </row>
    <row r="658" spans="1:12">
      <c r="H658" s="820"/>
      <c r="I658" s="820"/>
      <c r="J658" s="822" t="s">
        <v>2702</v>
      </c>
      <c r="K658" s="787"/>
      <c r="L658" s="817"/>
    </row>
    <row r="659" spans="1:12" ht="25">
      <c r="A659" s="820"/>
      <c r="B659" s="820"/>
      <c r="C659" s="822" t="s">
        <v>2703</v>
      </c>
      <c r="D659" s="787"/>
      <c r="E659" s="817"/>
      <c r="H659" s="820"/>
      <c r="I659" s="820" t="s">
        <v>2518</v>
      </c>
      <c r="J659" s="821"/>
      <c r="K659" s="787"/>
      <c r="L659" s="817"/>
    </row>
    <row r="660" spans="1:12">
      <c r="A660" s="820"/>
      <c r="B660" s="820" t="s">
        <v>2518</v>
      </c>
      <c r="C660" s="821"/>
      <c r="D660" s="787"/>
      <c r="E660" s="817"/>
      <c r="H660" s="820"/>
      <c r="I660" s="820" t="str">
        <f>I$60</f>
        <v>MA</v>
      </c>
      <c r="J660" s="821"/>
      <c r="K660" s="787"/>
      <c r="L660" s="817"/>
    </row>
    <row r="661" spans="1:12" ht="25">
      <c r="A661" s="820"/>
      <c r="B661" s="820" t="str">
        <f>B$60</f>
        <v>MA</v>
      </c>
      <c r="C661" s="908" t="s">
        <v>3488</v>
      </c>
      <c r="D661" s="923" t="s">
        <v>3280</v>
      </c>
      <c r="E661" s="817"/>
      <c r="H661" s="820"/>
      <c r="I661" s="820" t="str">
        <f>I$61</f>
        <v>S1</v>
      </c>
      <c r="J661" s="821"/>
      <c r="K661" s="787"/>
      <c r="L661" s="817"/>
    </row>
    <row r="662" spans="1:12">
      <c r="A662" s="820"/>
      <c r="B662" s="820" t="str">
        <f>B$61</f>
        <v>S1</v>
      </c>
      <c r="C662" s="821"/>
      <c r="D662" s="787"/>
      <c r="E662" s="817"/>
      <c r="H662" s="820"/>
      <c r="I662" s="820" t="str">
        <f>I$62</f>
        <v>S2</v>
      </c>
      <c r="J662" s="821"/>
      <c r="K662" s="787"/>
      <c r="L662" s="817"/>
    </row>
    <row r="663" spans="1:12">
      <c r="A663" s="820"/>
      <c r="B663" s="820" t="str">
        <f>B$62</f>
        <v>S2</v>
      </c>
      <c r="C663" s="821"/>
      <c r="D663" s="787"/>
      <c r="E663" s="817"/>
      <c r="H663" s="820"/>
      <c r="I663" s="820" t="str">
        <f>I$63</f>
        <v>S3</v>
      </c>
      <c r="J663" s="821"/>
      <c r="K663" s="787"/>
      <c r="L663" s="817"/>
    </row>
    <row r="664" spans="1:12">
      <c r="A664" s="820"/>
      <c r="B664" s="820" t="str">
        <f>B$63</f>
        <v>S3</v>
      </c>
      <c r="C664" s="821"/>
      <c r="D664" s="787"/>
      <c r="E664" s="817"/>
      <c r="H664" s="820"/>
      <c r="I664" s="820" t="str">
        <f>I$64</f>
        <v>S4</v>
      </c>
      <c r="J664" s="821"/>
      <c r="K664" s="787"/>
      <c r="L664" s="817"/>
    </row>
    <row r="665" spans="1:12">
      <c r="A665" s="820"/>
      <c r="B665" s="820" t="str">
        <f>B$64</f>
        <v>S4</v>
      </c>
      <c r="C665" s="821"/>
      <c r="D665" s="787"/>
      <c r="E665" s="817"/>
    </row>
    <row r="666" spans="1:12" ht="62.5">
      <c r="H666" s="796">
        <v>4.7</v>
      </c>
      <c r="I666" s="796"/>
      <c r="J666" s="795" t="s">
        <v>2704</v>
      </c>
      <c r="K666" s="825"/>
      <c r="L666" s="826"/>
    </row>
    <row r="667" spans="1:12" ht="25">
      <c r="A667" s="820"/>
      <c r="B667" s="820"/>
      <c r="C667" s="822" t="s">
        <v>2705</v>
      </c>
      <c r="D667" s="787"/>
      <c r="E667" s="817"/>
      <c r="H667" s="820"/>
      <c r="I667" s="820"/>
      <c r="J667" s="822" t="s">
        <v>2706</v>
      </c>
      <c r="K667" s="787"/>
      <c r="L667" s="817"/>
    </row>
    <row r="668" spans="1:12">
      <c r="A668" s="820"/>
      <c r="B668" s="820" t="s">
        <v>2518</v>
      </c>
      <c r="C668" s="821"/>
      <c r="D668" s="787"/>
      <c r="E668" s="817"/>
      <c r="H668" s="820"/>
      <c r="I668" s="820" t="s">
        <v>2518</v>
      </c>
      <c r="J668" s="821"/>
      <c r="K668" s="787"/>
      <c r="L668" s="817"/>
    </row>
    <row r="669" spans="1:12" ht="37.5">
      <c r="A669" s="820"/>
      <c r="B669" s="820" t="str">
        <f>B$60</f>
        <v>MA</v>
      </c>
      <c r="C669" s="908" t="s">
        <v>3544</v>
      </c>
      <c r="D669" s="923" t="s">
        <v>3280</v>
      </c>
      <c r="E669" s="817"/>
      <c r="H669" s="820"/>
      <c r="I669" s="820" t="str">
        <f>I$60</f>
        <v>MA</v>
      </c>
      <c r="J669" s="821"/>
      <c r="K669" s="787"/>
      <c r="L669" s="817"/>
    </row>
    <row r="670" spans="1:12">
      <c r="A670" s="820"/>
      <c r="B670" s="820" t="str">
        <f>B$61</f>
        <v>S1</v>
      </c>
      <c r="C670" s="821"/>
      <c r="D670" s="787"/>
      <c r="E670" s="817"/>
      <c r="H670" s="820"/>
      <c r="I670" s="820" t="str">
        <f>I$61</f>
        <v>S1</v>
      </c>
      <c r="J670" s="821"/>
      <c r="K670" s="787"/>
      <c r="L670" s="817"/>
    </row>
    <row r="671" spans="1:12">
      <c r="A671" s="820"/>
      <c r="B671" s="820" t="str">
        <f>B$62</f>
        <v>S2</v>
      </c>
      <c r="C671" s="821"/>
      <c r="D671" s="787"/>
      <c r="E671" s="817"/>
      <c r="H671" s="820"/>
      <c r="I671" s="820" t="str">
        <f>I$62</f>
        <v>S2</v>
      </c>
      <c r="J671" s="821"/>
      <c r="K671" s="787"/>
      <c r="L671" s="817"/>
    </row>
    <row r="672" spans="1:12">
      <c r="A672" s="820"/>
      <c r="B672" s="820" t="str">
        <f>B$63</f>
        <v>S3</v>
      </c>
      <c r="C672" s="821"/>
      <c r="D672" s="787"/>
      <c r="E672" s="817"/>
      <c r="H672" s="820"/>
      <c r="I672" s="820" t="str">
        <f>I$63</f>
        <v>S3</v>
      </c>
      <c r="J672" s="821"/>
      <c r="K672" s="787"/>
      <c r="L672" s="817"/>
    </row>
    <row r="673" spans="1:12">
      <c r="A673" s="820"/>
      <c r="B673" s="820" t="str">
        <f>B$64</f>
        <v>S4</v>
      </c>
      <c r="C673" s="821"/>
      <c r="D673" s="787"/>
      <c r="E673" s="817"/>
      <c r="H673" s="820"/>
      <c r="I673" s="820" t="str">
        <f>I$64</f>
        <v>S4</v>
      </c>
      <c r="J673" s="821"/>
      <c r="K673" s="787"/>
      <c r="L673" s="817"/>
    </row>
    <row r="675" spans="1:12" ht="50">
      <c r="A675" s="820"/>
      <c r="B675" s="820"/>
      <c r="C675" s="822" t="s">
        <v>2707</v>
      </c>
      <c r="D675" s="787"/>
      <c r="E675" s="817"/>
      <c r="H675" s="820"/>
      <c r="I675" s="820"/>
      <c r="J675" s="822" t="s">
        <v>2708</v>
      </c>
      <c r="K675" s="787"/>
      <c r="L675" s="817"/>
    </row>
    <row r="676" spans="1:12">
      <c r="A676" s="820"/>
      <c r="B676" s="820" t="s">
        <v>2518</v>
      </c>
      <c r="C676" s="821"/>
      <c r="D676" s="787"/>
      <c r="E676" s="817"/>
      <c r="H676" s="820"/>
      <c r="I676" s="820" t="s">
        <v>2518</v>
      </c>
      <c r="J676" s="821"/>
      <c r="K676" s="787"/>
      <c r="L676" s="817"/>
    </row>
    <row r="677" spans="1:12" ht="25">
      <c r="A677" s="820"/>
      <c r="B677" s="820" t="str">
        <f>B$60</f>
        <v>MA</v>
      </c>
      <c r="C677" s="908" t="s">
        <v>3545</v>
      </c>
      <c r="D677" s="923" t="s">
        <v>3280</v>
      </c>
      <c r="E677" s="817"/>
      <c r="H677" s="820"/>
      <c r="I677" s="820" t="str">
        <f>I$60</f>
        <v>MA</v>
      </c>
      <c r="J677" s="821"/>
      <c r="K677" s="787"/>
      <c r="L677" s="817"/>
    </row>
    <row r="678" spans="1:12">
      <c r="A678" s="820"/>
      <c r="B678" s="820" t="str">
        <f>B$61</f>
        <v>S1</v>
      </c>
      <c r="C678" s="821"/>
      <c r="D678" s="787"/>
      <c r="E678" s="817"/>
      <c r="H678" s="820"/>
      <c r="I678" s="820" t="str">
        <f>I$61</f>
        <v>S1</v>
      </c>
      <c r="J678" s="821"/>
      <c r="K678" s="787"/>
      <c r="L678" s="817"/>
    </row>
    <row r="679" spans="1:12">
      <c r="A679" s="820"/>
      <c r="B679" s="820" t="str">
        <f>B$62</f>
        <v>S2</v>
      </c>
      <c r="C679" s="821"/>
      <c r="D679" s="787"/>
      <c r="E679" s="817"/>
      <c r="H679" s="820"/>
      <c r="I679" s="820" t="str">
        <f>I$62</f>
        <v>S2</v>
      </c>
      <c r="J679" s="821"/>
      <c r="K679" s="787"/>
      <c r="L679" s="817"/>
    </row>
    <row r="680" spans="1:12">
      <c r="A680" s="820"/>
      <c r="B680" s="820" t="str">
        <f>B$63</f>
        <v>S3</v>
      </c>
      <c r="C680" s="821"/>
      <c r="D680" s="787"/>
      <c r="E680" s="817"/>
      <c r="H680" s="820"/>
      <c r="I680" s="820" t="str">
        <f>I$63</f>
        <v>S3</v>
      </c>
      <c r="J680" s="821"/>
      <c r="K680" s="787"/>
      <c r="L680" s="817"/>
    </row>
    <row r="681" spans="1:12">
      <c r="A681" s="820"/>
      <c r="B681" s="820" t="str">
        <f>B$64</f>
        <v>S4</v>
      </c>
      <c r="C681" s="821"/>
      <c r="D681" s="787"/>
      <c r="E681" s="817"/>
      <c r="H681" s="820"/>
      <c r="I681" s="820" t="str">
        <f>I$64</f>
        <v>S4</v>
      </c>
      <c r="J681" s="821"/>
      <c r="K681" s="787"/>
      <c r="L681" s="817"/>
    </row>
    <row r="683" spans="1:12" ht="75">
      <c r="A683" s="820"/>
      <c r="B683" s="820"/>
      <c r="C683" s="822" t="s">
        <v>2709</v>
      </c>
      <c r="D683" s="787"/>
      <c r="E683" s="817"/>
      <c r="H683" s="796">
        <v>4.8</v>
      </c>
      <c r="I683" s="796"/>
      <c r="J683" s="795" t="s">
        <v>2710</v>
      </c>
      <c r="K683" s="825"/>
      <c r="L683" s="826"/>
    </row>
    <row r="684" spans="1:12">
      <c r="A684" s="820"/>
      <c r="B684" s="820" t="s">
        <v>2518</v>
      </c>
      <c r="C684" s="821"/>
      <c r="D684" s="787"/>
      <c r="E684" s="817"/>
      <c r="H684" s="820"/>
      <c r="I684" s="820"/>
      <c r="J684" s="822" t="s">
        <v>2711</v>
      </c>
      <c r="K684" s="787"/>
      <c r="L684" s="817"/>
    </row>
    <row r="685" spans="1:12" ht="50">
      <c r="A685" s="820"/>
      <c r="B685" s="820" t="str">
        <f>B$60</f>
        <v>MA</v>
      </c>
      <c r="C685" s="908" t="s">
        <v>3566</v>
      </c>
      <c r="D685" s="923" t="s">
        <v>3280</v>
      </c>
      <c r="E685" s="817"/>
      <c r="H685" s="820"/>
      <c r="I685" s="820" t="s">
        <v>2518</v>
      </c>
      <c r="J685" s="821"/>
      <c r="K685" s="787"/>
      <c r="L685" s="817"/>
    </row>
    <row r="686" spans="1:12">
      <c r="A686" s="820"/>
      <c r="B686" s="820" t="str">
        <f>B$61</f>
        <v>S1</v>
      </c>
      <c r="C686" s="821"/>
      <c r="D686" s="787"/>
      <c r="E686" s="817"/>
      <c r="H686" s="820"/>
      <c r="I686" s="820" t="str">
        <f>I$60</f>
        <v>MA</v>
      </c>
      <c r="J686" s="821"/>
      <c r="K686" s="787"/>
      <c r="L686" s="817"/>
    </row>
    <row r="687" spans="1:12">
      <c r="A687" s="820"/>
      <c r="B687" s="820" t="str">
        <f>B$62</f>
        <v>S2</v>
      </c>
      <c r="C687" s="821"/>
      <c r="D687" s="787"/>
      <c r="E687" s="817"/>
      <c r="H687" s="820"/>
      <c r="I687" s="820" t="str">
        <f>I$61</f>
        <v>S1</v>
      </c>
      <c r="J687" s="821"/>
      <c r="K687" s="787"/>
      <c r="L687" s="817"/>
    </row>
    <row r="688" spans="1:12">
      <c r="A688" s="820"/>
      <c r="B688" s="820" t="str">
        <f>B$63</f>
        <v>S3</v>
      </c>
      <c r="C688" s="821"/>
      <c r="D688" s="787"/>
      <c r="E688" s="817"/>
      <c r="H688" s="820"/>
      <c r="I688" s="820" t="str">
        <f>I$62</f>
        <v>S2</v>
      </c>
      <c r="J688" s="821"/>
      <c r="K688" s="787"/>
      <c r="L688" s="817"/>
    </row>
    <row r="689" spans="1:12">
      <c r="A689" s="820"/>
      <c r="B689" s="820" t="str">
        <f>B$64</f>
        <v>S4</v>
      </c>
      <c r="C689" s="821"/>
      <c r="D689" s="787"/>
      <c r="E689" s="817"/>
      <c r="H689" s="820"/>
      <c r="I689" s="820" t="str">
        <f>I$63</f>
        <v>S3</v>
      </c>
      <c r="J689" s="821"/>
      <c r="K689" s="787"/>
      <c r="L689" s="817"/>
    </row>
    <row r="690" spans="1:12">
      <c r="H690" s="820"/>
      <c r="I690" s="820" t="str">
        <f>I$64</f>
        <v>S4</v>
      </c>
      <c r="J690" s="821"/>
      <c r="K690" s="787"/>
      <c r="L690" s="817"/>
    </row>
    <row r="691" spans="1:12" ht="50">
      <c r="A691" s="796">
        <v>4.7</v>
      </c>
      <c r="B691" s="796"/>
      <c r="C691" s="795" t="s">
        <v>2704</v>
      </c>
      <c r="D691" s="825">
        <v>4</v>
      </c>
      <c r="E691" s="826"/>
    </row>
    <row r="692" spans="1:12" ht="25">
      <c r="A692" s="820"/>
      <c r="B692" s="820"/>
      <c r="C692" s="822" t="s">
        <v>2712</v>
      </c>
      <c r="D692" s="787"/>
      <c r="E692" s="817"/>
      <c r="H692" s="820"/>
      <c r="I692" s="820"/>
      <c r="J692" s="822" t="s">
        <v>2713</v>
      </c>
      <c r="K692" s="787"/>
      <c r="L692" s="817"/>
    </row>
    <row r="693" spans="1:12">
      <c r="A693" s="820"/>
      <c r="B693" s="820" t="s">
        <v>2518</v>
      </c>
      <c r="C693" s="821"/>
      <c r="D693" s="787"/>
      <c r="E693" s="817"/>
      <c r="H693" s="820"/>
      <c r="I693" s="820" t="s">
        <v>2518</v>
      </c>
      <c r="J693" s="821"/>
      <c r="K693" s="787"/>
      <c r="L693" s="817"/>
    </row>
    <row r="694" spans="1:12">
      <c r="A694" s="820"/>
      <c r="B694" s="820" t="str">
        <f>B$60</f>
        <v>MA</v>
      </c>
      <c r="C694" s="908" t="s">
        <v>3489</v>
      </c>
      <c r="D694" s="923" t="s">
        <v>3280</v>
      </c>
      <c r="E694" s="817"/>
      <c r="H694" s="820"/>
      <c r="I694" s="820" t="str">
        <f>I$60</f>
        <v>MA</v>
      </c>
      <c r="J694" s="821"/>
      <c r="K694" s="787"/>
      <c r="L694" s="817"/>
    </row>
    <row r="695" spans="1:12">
      <c r="A695" s="820"/>
      <c r="B695" s="820" t="str">
        <f>B$61</f>
        <v>S1</v>
      </c>
      <c r="C695" s="821"/>
      <c r="D695" s="787"/>
      <c r="E695" s="817"/>
      <c r="H695" s="820"/>
      <c r="I695" s="820" t="str">
        <f>I$61</f>
        <v>S1</v>
      </c>
      <c r="J695" s="821"/>
      <c r="K695" s="787"/>
      <c r="L695" s="817"/>
    </row>
    <row r="696" spans="1:12">
      <c r="A696" s="820"/>
      <c r="B696" s="820" t="str">
        <f>B$62</f>
        <v>S2</v>
      </c>
      <c r="C696" s="821"/>
      <c r="D696" s="787"/>
      <c r="E696" s="817"/>
      <c r="H696" s="820"/>
      <c r="I696" s="820" t="str">
        <f>I$62</f>
        <v>S2</v>
      </c>
      <c r="J696" s="821"/>
      <c r="K696" s="787"/>
      <c r="L696" s="817"/>
    </row>
    <row r="697" spans="1:12">
      <c r="A697" s="820"/>
      <c r="B697" s="820" t="str">
        <f>B$63</f>
        <v>S3</v>
      </c>
      <c r="C697" s="821"/>
      <c r="D697" s="787"/>
      <c r="E697" s="817"/>
      <c r="H697" s="820"/>
      <c r="I697" s="820" t="str">
        <f>I$63</f>
        <v>S3</v>
      </c>
      <c r="J697" s="821"/>
      <c r="K697" s="787"/>
      <c r="L697" s="817"/>
    </row>
    <row r="698" spans="1:12">
      <c r="A698" s="820"/>
      <c r="B698" s="820" t="str">
        <f>B$64</f>
        <v>S4</v>
      </c>
      <c r="C698" s="821"/>
      <c r="D698" s="787"/>
      <c r="E698" s="817"/>
      <c r="H698" s="820"/>
      <c r="I698" s="820" t="str">
        <f>I$64</f>
        <v>S4</v>
      </c>
      <c r="J698" s="821"/>
      <c r="K698" s="787"/>
      <c r="L698" s="817"/>
    </row>
    <row r="700" spans="1:12" ht="50">
      <c r="A700" s="820"/>
      <c r="B700" s="820"/>
      <c r="C700" s="822" t="s">
        <v>2714</v>
      </c>
      <c r="D700" s="787"/>
      <c r="E700" s="817"/>
      <c r="H700" s="796">
        <v>5</v>
      </c>
      <c r="I700" s="796"/>
      <c r="J700" s="795" t="s">
        <v>2715</v>
      </c>
      <c r="K700" s="825"/>
      <c r="L700" s="826"/>
    </row>
    <row r="701" spans="1:12" ht="18" customHeight="1">
      <c r="A701" s="820"/>
      <c r="B701" s="820" t="s">
        <v>2518</v>
      </c>
      <c r="C701" s="821"/>
      <c r="D701" s="787"/>
      <c r="E701" s="817"/>
      <c r="H701" s="796">
        <v>5.0999999999999996</v>
      </c>
      <c r="I701" s="796"/>
      <c r="J701" s="795" t="s">
        <v>2716</v>
      </c>
      <c r="K701" s="825"/>
      <c r="L701" s="826"/>
    </row>
    <row r="702" spans="1:12" ht="37.5">
      <c r="A702" s="820"/>
      <c r="B702" s="820" t="str">
        <f>B$60</f>
        <v>MA</v>
      </c>
      <c r="C702" s="908" t="s">
        <v>3490</v>
      </c>
      <c r="D702" s="923" t="s">
        <v>3280</v>
      </c>
      <c r="E702" s="817"/>
      <c r="H702" s="820"/>
      <c r="I702" s="820"/>
      <c r="J702" s="822" t="s">
        <v>2717</v>
      </c>
      <c r="K702" s="787"/>
      <c r="L702" s="817"/>
    </row>
    <row r="703" spans="1:12">
      <c r="A703" s="820"/>
      <c r="B703" s="820" t="str">
        <f>B$61</f>
        <v>S1</v>
      </c>
      <c r="C703" s="821"/>
      <c r="D703" s="787"/>
      <c r="E703" s="817"/>
      <c r="H703" s="820"/>
      <c r="I703" s="820" t="s">
        <v>2518</v>
      </c>
      <c r="J703" s="821"/>
      <c r="K703" s="787"/>
      <c r="L703" s="817"/>
    </row>
    <row r="704" spans="1:12">
      <c r="A704" s="820"/>
      <c r="B704" s="820" t="str">
        <f>B$62</f>
        <v>S2</v>
      </c>
      <c r="C704" s="821"/>
      <c r="D704" s="787"/>
      <c r="E704" s="817"/>
      <c r="H704" s="820"/>
      <c r="I704" s="820" t="str">
        <f>I$60</f>
        <v>MA</v>
      </c>
      <c r="J704" s="821"/>
      <c r="K704" s="787"/>
      <c r="L704" s="817"/>
    </row>
    <row r="705" spans="1:12">
      <c r="A705" s="820"/>
      <c r="B705" s="820" t="str">
        <f>B$63</f>
        <v>S3</v>
      </c>
      <c r="C705" s="821"/>
      <c r="D705" s="787"/>
      <c r="E705" s="817"/>
      <c r="H705" s="820"/>
      <c r="I705" s="820" t="str">
        <f>I$61</f>
        <v>S1</v>
      </c>
      <c r="J705" s="821"/>
      <c r="K705" s="787"/>
      <c r="L705" s="817"/>
    </row>
    <row r="706" spans="1:12">
      <c r="A706" s="820"/>
      <c r="B706" s="820" t="str">
        <f>B$64</f>
        <v>S4</v>
      </c>
      <c r="C706" s="821"/>
      <c r="D706" s="787"/>
      <c r="E706" s="817"/>
      <c r="H706" s="820"/>
      <c r="I706" s="820" t="str">
        <f>I$62</f>
        <v>S2</v>
      </c>
      <c r="J706" s="821"/>
      <c r="K706" s="787"/>
      <c r="L706" s="817"/>
    </row>
    <row r="707" spans="1:12">
      <c r="H707" s="820"/>
      <c r="I707" s="820" t="str">
        <f>I$63</f>
        <v>S3</v>
      </c>
      <c r="J707" s="821"/>
      <c r="K707" s="787"/>
      <c r="L707" s="817"/>
    </row>
    <row r="708" spans="1:12" ht="37.5">
      <c r="A708" s="820"/>
      <c r="B708" s="820"/>
      <c r="C708" s="822" t="s">
        <v>2718</v>
      </c>
      <c r="D708" s="787"/>
      <c r="E708" s="817"/>
      <c r="H708" s="820"/>
      <c r="I708" s="820" t="str">
        <f>I$64</f>
        <v>S4</v>
      </c>
      <c r="J708" s="821"/>
      <c r="K708" s="787"/>
      <c r="L708" s="817"/>
    </row>
    <row r="709" spans="1:12" ht="25">
      <c r="A709" s="820"/>
      <c r="B709" s="820"/>
      <c r="C709" s="831" t="s">
        <v>2719</v>
      </c>
      <c r="D709" s="787"/>
      <c r="E709" s="817"/>
    </row>
    <row r="710" spans="1:12">
      <c r="A710" s="820"/>
      <c r="B710" s="820" t="s">
        <v>2518</v>
      </c>
      <c r="C710" s="821"/>
      <c r="D710" s="787"/>
      <c r="E710" s="817"/>
    </row>
    <row r="711" spans="1:12" ht="25">
      <c r="A711" s="820"/>
      <c r="B711" s="820" t="str">
        <f>B$60</f>
        <v>MA</v>
      </c>
      <c r="C711" s="908" t="s">
        <v>3491</v>
      </c>
      <c r="D711" s="923" t="s">
        <v>3280</v>
      </c>
      <c r="E711" s="817"/>
      <c r="H711" s="820"/>
      <c r="I711" s="820"/>
      <c r="J711" s="822" t="s">
        <v>421</v>
      </c>
      <c r="K711" s="787"/>
      <c r="L711" s="817"/>
    </row>
    <row r="712" spans="1:12">
      <c r="A712" s="820"/>
      <c r="B712" s="820" t="str">
        <f>B$61</f>
        <v>S1</v>
      </c>
      <c r="C712" s="821"/>
      <c r="D712" s="787"/>
      <c r="E712" s="817"/>
      <c r="H712" s="820"/>
      <c r="I712" s="820" t="s">
        <v>2518</v>
      </c>
      <c r="J712" s="821"/>
      <c r="K712" s="787"/>
      <c r="L712" s="817"/>
    </row>
    <row r="713" spans="1:12">
      <c r="A713" s="820"/>
      <c r="B713" s="820" t="str">
        <f>B$62</f>
        <v>S2</v>
      </c>
      <c r="C713" s="821"/>
      <c r="D713" s="787"/>
      <c r="E713" s="817"/>
      <c r="H713" s="820"/>
      <c r="I713" s="820" t="str">
        <f>I$60</f>
        <v>MA</v>
      </c>
      <c r="J713" s="821"/>
      <c r="K713" s="787"/>
      <c r="L713" s="817"/>
    </row>
    <row r="714" spans="1:12">
      <c r="A714" s="820"/>
      <c r="B714" s="820" t="str">
        <f>B$63</f>
        <v>S3</v>
      </c>
      <c r="C714" s="821"/>
      <c r="D714" s="787"/>
      <c r="E714" s="817"/>
      <c r="H714" s="820"/>
      <c r="I714" s="820" t="str">
        <f>I$61</f>
        <v>S1</v>
      </c>
      <c r="J714" s="821"/>
      <c r="K714" s="787"/>
      <c r="L714" s="817"/>
    </row>
    <row r="715" spans="1:12">
      <c r="A715" s="820"/>
      <c r="B715" s="820" t="str">
        <f>B$64</f>
        <v>S4</v>
      </c>
      <c r="C715" s="821"/>
      <c r="D715" s="787"/>
      <c r="E715" s="817"/>
      <c r="H715" s="820"/>
      <c r="I715" s="820" t="str">
        <f>I$62</f>
        <v>S2</v>
      </c>
      <c r="J715" s="821"/>
      <c r="K715" s="787"/>
      <c r="L715" s="817"/>
    </row>
    <row r="716" spans="1:12">
      <c r="H716" s="820"/>
      <c r="I716" s="820" t="str">
        <f>I$63</f>
        <v>S3</v>
      </c>
      <c r="J716" s="821"/>
      <c r="K716" s="787"/>
      <c r="L716" s="817"/>
    </row>
    <row r="717" spans="1:12" ht="50">
      <c r="A717" s="796">
        <v>4.8</v>
      </c>
      <c r="B717" s="796"/>
      <c r="C717" s="795" t="s">
        <v>2710</v>
      </c>
      <c r="D717" s="825">
        <v>3</v>
      </c>
      <c r="E717" s="826"/>
      <c r="H717" s="820"/>
      <c r="I717" s="820" t="str">
        <f>I$64</f>
        <v>S4</v>
      </c>
      <c r="J717" s="821"/>
      <c r="K717" s="787"/>
      <c r="L717" s="817"/>
    </row>
    <row r="718" spans="1:12" ht="37.5">
      <c r="A718" s="796"/>
      <c r="B718" s="796"/>
      <c r="C718" s="795" t="s">
        <v>2720</v>
      </c>
      <c r="D718" s="825"/>
      <c r="E718" s="826"/>
    </row>
    <row r="719" spans="1:12" ht="25">
      <c r="A719" s="820"/>
      <c r="B719" s="820"/>
      <c r="C719" s="822" t="s">
        <v>2721</v>
      </c>
      <c r="D719" s="787"/>
      <c r="E719" s="817"/>
    </row>
    <row r="720" spans="1:12">
      <c r="A720" s="820"/>
      <c r="B720" s="820" t="s">
        <v>2518</v>
      </c>
      <c r="C720" s="821"/>
      <c r="D720" s="787"/>
      <c r="E720" s="817"/>
      <c r="H720" s="820"/>
      <c r="I720" s="837"/>
      <c r="J720" s="822" t="s">
        <v>2722</v>
      </c>
      <c r="K720" s="787"/>
      <c r="L720" s="817"/>
    </row>
    <row r="721" spans="1:12" ht="37.5">
      <c r="A721" s="820"/>
      <c r="B721" s="820" t="str">
        <f>B$60</f>
        <v>MA</v>
      </c>
      <c r="C721" s="908" t="s">
        <v>3492</v>
      </c>
      <c r="D721" s="923" t="s">
        <v>3280</v>
      </c>
      <c r="E721" s="817"/>
      <c r="H721" s="820"/>
      <c r="I721" s="820" t="s">
        <v>2518</v>
      </c>
      <c r="J721" s="821"/>
      <c r="K721" s="787"/>
      <c r="L721" s="817"/>
    </row>
    <row r="722" spans="1:12">
      <c r="A722" s="820"/>
      <c r="B722" s="820" t="str">
        <f>B$61</f>
        <v>S1</v>
      </c>
      <c r="C722" s="821"/>
      <c r="D722" s="787"/>
      <c r="E722" s="817"/>
      <c r="H722" s="820"/>
      <c r="I722" s="820" t="str">
        <f>I$60</f>
        <v>MA</v>
      </c>
      <c r="J722" s="821"/>
      <c r="K722" s="787"/>
      <c r="L722" s="817"/>
    </row>
    <row r="723" spans="1:12">
      <c r="A723" s="820"/>
      <c r="B723" s="820" t="str">
        <f>B$62</f>
        <v>S2</v>
      </c>
      <c r="C723" s="821"/>
      <c r="D723" s="787"/>
      <c r="E723" s="817"/>
      <c r="H723" s="820"/>
      <c r="I723" s="820" t="str">
        <f>I$61</f>
        <v>S1</v>
      </c>
      <c r="J723" s="821"/>
      <c r="K723" s="787"/>
      <c r="L723" s="817"/>
    </row>
    <row r="724" spans="1:12">
      <c r="A724" s="820"/>
      <c r="B724" s="820" t="str">
        <f>B$63</f>
        <v>S3</v>
      </c>
      <c r="C724" s="821"/>
      <c r="D724" s="787"/>
      <c r="E724" s="817"/>
      <c r="H724" s="820"/>
      <c r="I724" s="820" t="str">
        <f>I$62</f>
        <v>S2</v>
      </c>
      <c r="J724" s="821"/>
      <c r="K724" s="787"/>
      <c r="L724" s="817"/>
    </row>
    <row r="725" spans="1:12">
      <c r="A725" s="820"/>
      <c r="B725" s="820" t="str">
        <f>B$64</f>
        <v>S4</v>
      </c>
      <c r="C725" s="821"/>
      <c r="D725" s="787"/>
      <c r="E725" s="817"/>
      <c r="H725" s="820"/>
      <c r="I725" s="820" t="str">
        <f>I$63</f>
        <v>S3</v>
      </c>
      <c r="J725" s="821"/>
      <c r="K725" s="787"/>
      <c r="L725" s="817"/>
    </row>
    <row r="726" spans="1:12" ht="37.5">
      <c r="A726" s="796">
        <v>5</v>
      </c>
      <c r="B726" s="796"/>
      <c r="C726" s="795" t="s">
        <v>2715</v>
      </c>
      <c r="D726" s="825">
        <v>4.2</v>
      </c>
      <c r="E726" s="826"/>
      <c r="H726" s="820"/>
      <c r="I726" s="820" t="str">
        <f>I$64</f>
        <v>S4</v>
      </c>
      <c r="J726" s="821"/>
      <c r="K726" s="787"/>
      <c r="L726" s="817"/>
    </row>
    <row r="727" spans="1:12">
      <c r="A727" s="796"/>
      <c r="B727" s="796"/>
      <c r="C727" s="795" t="s">
        <v>2672</v>
      </c>
      <c r="D727" s="825"/>
      <c r="E727" s="826"/>
    </row>
    <row r="728" spans="1:12" ht="37.5">
      <c r="A728" s="796">
        <v>5.0999999999999996</v>
      </c>
      <c r="B728" s="796"/>
      <c r="C728" s="795" t="s">
        <v>2716</v>
      </c>
      <c r="D728" s="825">
        <v>3</v>
      </c>
      <c r="E728" s="826"/>
    </row>
    <row r="729" spans="1:12" ht="25">
      <c r="A729" s="820"/>
      <c r="B729" s="820"/>
      <c r="C729" s="822" t="s">
        <v>2723</v>
      </c>
      <c r="D729" s="787"/>
      <c r="E729" s="817"/>
      <c r="H729" s="796">
        <v>5.2</v>
      </c>
      <c r="I729" s="796"/>
      <c r="J729" s="795" t="s">
        <v>2724</v>
      </c>
      <c r="K729" s="825"/>
      <c r="L729" s="827"/>
    </row>
    <row r="730" spans="1:12" ht="16" customHeight="1">
      <c r="A730" s="820"/>
      <c r="B730" s="820" t="s">
        <v>2518</v>
      </c>
      <c r="C730" s="821"/>
      <c r="D730" s="787"/>
      <c r="E730" s="817"/>
      <c r="H730" s="820"/>
      <c r="I730" s="820"/>
      <c r="J730" s="822" t="s">
        <v>317</v>
      </c>
      <c r="K730" s="787"/>
      <c r="L730" s="817"/>
    </row>
    <row r="731" spans="1:12" ht="37.5">
      <c r="A731" s="820"/>
      <c r="B731" s="820" t="str">
        <f>B$60</f>
        <v>MA</v>
      </c>
      <c r="C731" s="821" t="s">
        <v>3567</v>
      </c>
      <c r="D731" s="787" t="s">
        <v>3280</v>
      </c>
      <c r="E731" s="817"/>
      <c r="H731" s="820"/>
      <c r="I731" s="820" t="s">
        <v>2518</v>
      </c>
      <c r="J731" s="831"/>
      <c r="K731" s="787"/>
      <c r="L731" s="817"/>
    </row>
    <row r="732" spans="1:12">
      <c r="A732" s="820"/>
      <c r="B732" s="820" t="str">
        <f>B$61</f>
        <v>S1</v>
      </c>
      <c r="C732" s="821"/>
      <c r="D732" s="787"/>
      <c r="E732" s="817"/>
      <c r="H732" s="820"/>
      <c r="I732" s="820" t="str">
        <f>I$60</f>
        <v>MA</v>
      </c>
      <c r="J732" s="821"/>
      <c r="K732" s="787"/>
      <c r="L732" s="817"/>
    </row>
    <row r="733" spans="1:12">
      <c r="A733" s="820"/>
      <c r="B733" s="820" t="str">
        <f>B$62</f>
        <v>S2</v>
      </c>
      <c r="C733" s="821"/>
      <c r="D733" s="787"/>
      <c r="E733" s="817"/>
      <c r="H733" s="820"/>
      <c r="I733" s="820" t="str">
        <f>I$61</f>
        <v>S1</v>
      </c>
      <c r="J733" s="831"/>
      <c r="K733" s="787"/>
      <c r="L733" s="817"/>
    </row>
    <row r="734" spans="1:12">
      <c r="A734" s="820"/>
      <c r="B734" s="820" t="str">
        <f>B$63</f>
        <v>S3</v>
      </c>
      <c r="C734" s="821"/>
      <c r="D734" s="787"/>
      <c r="E734" s="817"/>
      <c r="H734" s="820"/>
      <c r="I734" s="820" t="str">
        <f>I$62</f>
        <v>S2</v>
      </c>
      <c r="J734" s="821"/>
      <c r="K734" s="787"/>
      <c r="L734" s="817"/>
    </row>
    <row r="735" spans="1:12">
      <c r="A735" s="820"/>
      <c r="B735" s="820" t="str">
        <f>B$64</f>
        <v>S4</v>
      </c>
      <c r="C735" s="821"/>
      <c r="D735" s="787"/>
      <c r="E735" s="817"/>
      <c r="H735" s="820"/>
      <c r="I735" s="820" t="str">
        <f>I$63</f>
        <v>S3</v>
      </c>
      <c r="J735" s="831"/>
      <c r="K735" s="787"/>
      <c r="L735" s="817"/>
    </row>
    <row r="736" spans="1:12">
      <c r="H736" s="820"/>
      <c r="I736" s="820" t="str">
        <f>I$64</f>
        <v>S4</v>
      </c>
      <c r="J736" s="821"/>
      <c r="K736" s="787"/>
      <c r="L736" s="817"/>
    </row>
    <row r="737" spans="1:12" ht="37.5">
      <c r="A737" s="820"/>
      <c r="B737" s="820"/>
      <c r="C737" s="822" t="s">
        <v>2725</v>
      </c>
      <c r="D737" s="787"/>
      <c r="E737" s="817"/>
      <c r="K737" s="838"/>
    </row>
    <row r="738" spans="1:12" ht="19.5" customHeight="1">
      <c r="A738" s="820"/>
      <c r="B738" s="820" t="s">
        <v>2518</v>
      </c>
      <c r="C738" s="821"/>
      <c r="D738" s="787"/>
      <c r="E738" s="817"/>
      <c r="H738" s="820"/>
      <c r="I738" s="820"/>
      <c r="J738" s="822" t="s">
        <v>319</v>
      </c>
      <c r="K738" s="787"/>
      <c r="L738" s="817"/>
    </row>
    <row r="739" spans="1:12">
      <c r="A739" s="820"/>
      <c r="B739" s="820" t="str">
        <f>B$60</f>
        <v>MA</v>
      </c>
      <c r="C739" s="821" t="s">
        <v>3568</v>
      </c>
      <c r="D739" s="787" t="s">
        <v>3280</v>
      </c>
      <c r="E739" s="817"/>
      <c r="H739" s="820"/>
      <c r="I739" s="820" t="s">
        <v>2518</v>
      </c>
      <c r="J739" s="831"/>
      <c r="K739" s="787"/>
      <c r="L739" s="817"/>
    </row>
    <row r="740" spans="1:12">
      <c r="A740" s="820"/>
      <c r="B740" s="820" t="str">
        <f>B$61</f>
        <v>S1</v>
      </c>
      <c r="C740" s="821"/>
      <c r="D740" s="787"/>
      <c r="E740" s="817"/>
      <c r="H740" s="820"/>
      <c r="I740" s="820" t="str">
        <f>I$60</f>
        <v>MA</v>
      </c>
      <c r="J740" s="821"/>
      <c r="K740" s="787"/>
      <c r="L740" s="817"/>
    </row>
    <row r="741" spans="1:12">
      <c r="A741" s="820"/>
      <c r="B741" s="820" t="str">
        <f>B$62</f>
        <v>S2</v>
      </c>
      <c r="C741" s="821"/>
      <c r="D741" s="787"/>
      <c r="E741" s="817"/>
      <c r="H741" s="820"/>
      <c r="I741" s="820" t="str">
        <f>I$61</f>
        <v>S1</v>
      </c>
      <c r="J741" s="831"/>
      <c r="K741" s="787"/>
      <c r="L741" s="817"/>
    </row>
    <row r="742" spans="1:12">
      <c r="A742" s="820"/>
      <c r="B742" s="820" t="str">
        <f>B$63</f>
        <v>S3</v>
      </c>
      <c r="C742" s="821"/>
      <c r="D742" s="787"/>
      <c r="E742" s="817"/>
      <c r="H742" s="820"/>
      <c r="I742" s="820" t="str">
        <f>I$62</f>
        <v>S2</v>
      </c>
      <c r="J742" s="821"/>
      <c r="K742" s="787"/>
      <c r="L742" s="817"/>
    </row>
    <row r="743" spans="1:12">
      <c r="A743" s="820"/>
      <c r="B743" s="820" t="str">
        <f>B$64</f>
        <v>S4</v>
      </c>
      <c r="C743" s="821"/>
      <c r="D743" s="787"/>
      <c r="E743" s="817"/>
      <c r="H743" s="820"/>
      <c r="I743" s="820" t="str">
        <f>I$63</f>
        <v>S3</v>
      </c>
      <c r="J743" s="831"/>
      <c r="K743" s="787"/>
      <c r="L743" s="817"/>
    </row>
    <row r="744" spans="1:12">
      <c r="H744" s="820"/>
      <c r="I744" s="820" t="str">
        <f>I$64</f>
        <v>S4</v>
      </c>
      <c r="J744" s="821"/>
      <c r="K744" s="787"/>
      <c r="L744" s="817"/>
    </row>
    <row r="745" spans="1:12" ht="37.5">
      <c r="A745" s="820"/>
      <c r="B745" s="837"/>
      <c r="C745" s="822" t="s">
        <v>2726</v>
      </c>
      <c r="D745" s="787"/>
      <c r="E745" s="817"/>
      <c r="K745" s="838"/>
    </row>
    <row r="746" spans="1:12">
      <c r="A746" s="820"/>
      <c r="B746" s="837"/>
      <c r="C746" s="831" t="s">
        <v>2727</v>
      </c>
      <c r="D746" s="787"/>
      <c r="E746" s="817"/>
      <c r="K746" s="838"/>
    </row>
    <row r="747" spans="1:12" ht="25">
      <c r="A747" s="820"/>
      <c r="B747" s="820" t="s">
        <v>2518</v>
      </c>
      <c r="C747" s="821"/>
      <c r="D747" s="787"/>
      <c r="E747" s="817"/>
      <c r="H747" s="796">
        <v>5.3</v>
      </c>
      <c r="I747" s="796"/>
      <c r="J747" s="795" t="s">
        <v>2728</v>
      </c>
      <c r="K747" s="825"/>
      <c r="L747" s="827"/>
    </row>
    <row r="748" spans="1:12">
      <c r="A748" s="820"/>
      <c r="B748" s="820" t="str">
        <f>B$60</f>
        <v>MA</v>
      </c>
      <c r="C748" s="821" t="s">
        <v>3080</v>
      </c>
      <c r="D748" s="787" t="s">
        <v>3080</v>
      </c>
      <c r="E748" s="817"/>
      <c r="H748" s="820"/>
      <c r="I748" s="820"/>
      <c r="J748" s="822" t="s">
        <v>2729</v>
      </c>
      <c r="K748" s="787"/>
      <c r="L748" s="817"/>
    </row>
    <row r="749" spans="1:12">
      <c r="A749" s="820"/>
      <c r="B749" s="820" t="str">
        <f>B$61</f>
        <v>S1</v>
      </c>
      <c r="C749" s="821"/>
      <c r="D749" s="787"/>
      <c r="E749" s="817"/>
      <c r="H749" s="820"/>
      <c r="I749" s="820" t="s">
        <v>2518</v>
      </c>
      <c r="J749" s="831"/>
      <c r="K749" s="787"/>
      <c r="L749" s="817"/>
    </row>
    <row r="750" spans="1:12">
      <c r="A750" s="820"/>
      <c r="B750" s="820" t="str">
        <f>B$62</f>
        <v>S2</v>
      </c>
      <c r="C750" s="821"/>
      <c r="D750" s="787"/>
      <c r="E750" s="817"/>
      <c r="H750" s="820"/>
      <c r="I750" s="820" t="str">
        <f>I$60</f>
        <v>MA</v>
      </c>
      <c r="J750" s="821"/>
      <c r="K750" s="787"/>
      <c r="L750" s="817"/>
    </row>
    <row r="751" spans="1:12">
      <c r="A751" s="820"/>
      <c r="B751" s="820" t="str">
        <f>B$63</f>
        <v>S3</v>
      </c>
      <c r="C751" s="821"/>
      <c r="D751" s="787"/>
      <c r="E751" s="817"/>
      <c r="H751" s="820"/>
      <c r="I751" s="820" t="str">
        <f>I$61</f>
        <v>S1</v>
      </c>
      <c r="J751" s="831"/>
      <c r="K751" s="787"/>
      <c r="L751" s="817"/>
    </row>
    <row r="752" spans="1:12">
      <c r="A752" s="820"/>
      <c r="B752" s="820" t="str">
        <f>B$64</f>
        <v>S4</v>
      </c>
      <c r="C752" s="821"/>
      <c r="D752" s="787"/>
      <c r="E752" s="817"/>
      <c r="H752" s="820"/>
      <c r="I752" s="820" t="str">
        <f>I$62</f>
        <v>S2</v>
      </c>
      <c r="J752" s="821"/>
      <c r="K752" s="787"/>
      <c r="L752" s="817"/>
    </row>
    <row r="753" spans="1:12">
      <c r="H753" s="820"/>
      <c r="I753" s="820" t="str">
        <f>I$63</f>
        <v>S3</v>
      </c>
      <c r="J753" s="831"/>
      <c r="K753" s="787"/>
      <c r="L753" s="817"/>
    </row>
    <row r="754" spans="1:12" ht="25">
      <c r="A754" s="796">
        <v>5.2</v>
      </c>
      <c r="B754" s="796"/>
      <c r="C754" s="795" t="s">
        <v>2724</v>
      </c>
      <c r="D754" s="825">
        <v>5</v>
      </c>
      <c r="E754" s="827"/>
      <c r="H754" s="820"/>
      <c r="I754" s="820" t="str">
        <f>I$64</f>
        <v>S4</v>
      </c>
      <c r="J754" s="821"/>
      <c r="K754" s="787"/>
      <c r="L754" s="817"/>
    </row>
    <row r="755" spans="1:12" ht="205.5" customHeight="1">
      <c r="B755" s="820"/>
      <c r="C755" s="822" t="s">
        <v>2730</v>
      </c>
      <c r="D755" s="787"/>
      <c r="E755" s="817"/>
    </row>
    <row r="756" spans="1:12" ht="25">
      <c r="A756" s="820"/>
      <c r="B756" s="820"/>
      <c r="C756" s="831" t="s">
        <v>2731</v>
      </c>
      <c r="D756" s="787"/>
      <c r="E756" s="817"/>
    </row>
    <row r="757" spans="1:12">
      <c r="A757" s="820"/>
      <c r="B757" s="820" t="s">
        <v>2518</v>
      </c>
      <c r="C757" s="831"/>
      <c r="D757" s="787"/>
      <c r="E757" s="817"/>
      <c r="H757" s="820"/>
      <c r="I757" s="820"/>
      <c r="J757" s="822" t="s">
        <v>2732</v>
      </c>
      <c r="K757" s="787"/>
      <c r="L757" s="817"/>
    </row>
    <row r="758" spans="1:12" ht="125">
      <c r="A758" s="820"/>
      <c r="B758" s="820" t="str">
        <f>B$60</f>
        <v>MA</v>
      </c>
      <c r="C758" s="821" t="s">
        <v>3569</v>
      </c>
      <c r="D758" s="787" t="s">
        <v>3280</v>
      </c>
      <c r="E758" s="817"/>
      <c r="H758" s="820"/>
      <c r="I758" s="820" t="s">
        <v>2518</v>
      </c>
      <c r="J758" s="821"/>
      <c r="K758" s="787"/>
      <c r="L758" s="817"/>
    </row>
    <row r="759" spans="1:12">
      <c r="A759" s="820"/>
      <c r="B759" s="820" t="str">
        <f>B$61</f>
        <v>S1</v>
      </c>
      <c r="C759" s="831"/>
      <c r="D759" s="787"/>
      <c r="E759" s="817"/>
      <c r="H759" s="820"/>
      <c r="I759" s="820" t="str">
        <f>I$60</f>
        <v>MA</v>
      </c>
      <c r="J759" s="821"/>
      <c r="K759" s="787"/>
      <c r="L759" s="817"/>
    </row>
    <row r="760" spans="1:12">
      <c r="A760" s="820"/>
      <c r="B760" s="820" t="str">
        <f>B$62</f>
        <v>S2</v>
      </c>
      <c r="C760" s="821"/>
      <c r="D760" s="787"/>
      <c r="E760" s="817"/>
      <c r="H760" s="820"/>
      <c r="I760" s="820" t="str">
        <f>I$61</f>
        <v>S1</v>
      </c>
      <c r="J760" s="821"/>
      <c r="K760" s="787"/>
      <c r="L760" s="817"/>
    </row>
    <row r="761" spans="1:12">
      <c r="A761" s="820"/>
      <c r="B761" s="820" t="str">
        <f>B$63</f>
        <v>S3</v>
      </c>
      <c r="C761" s="831"/>
      <c r="D761" s="787"/>
      <c r="E761" s="817"/>
      <c r="H761" s="820"/>
      <c r="I761" s="820" t="str">
        <f>I$62</f>
        <v>S2</v>
      </c>
      <c r="J761" s="821"/>
      <c r="K761" s="787"/>
      <c r="L761" s="817"/>
    </row>
    <row r="762" spans="1:12">
      <c r="A762" s="820"/>
      <c r="B762" s="820" t="str">
        <f>B$64</f>
        <v>S4</v>
      </c>
      <c r="C762" s="821"/>
      <c r="D762" s="787"/>
      <c r="E762" s="817"/>
      <c r="H762" s="820"/>
      <c r="I762" s="820" t="str">
        <f>I$63</f>
        <v>S3</v>
      </c>
      <c r="J762" s="821"/>
      <c r="K762" s="787"/>
      <c r="L762" s="817"/>
    </row>
    <row r="763" spans="1:12">
      <c r="D763" s="838"/>
      <c r="H763" s="820"/>
      <c r="I763" s="820" t="str">
        <f>I$64</f>
        <v>S4</v>
      </c>
      <c r="J763" s="821"/>
      <c r="K763" s="787"/>
      <c r="L763" s="817"/>
    </row>
    <row r="764" spans="1:12" ht="100">
      <c r="A764" s="820"/>
      <c r="B764" s="820"/>
      <c r="C764" s="822" t="s">
        <v>2733</v>
      </c>
      <c r="D764" s="787"/>
      <c r="E764" s="817"/>
    </row>
    <row r="765" spans="1:12" ht="25">
      <c r="A765" s="820"/>
      <c r="B765" s="820"/>
      <c r="C765" s="831" t="s">
        <v>2734</v>
      </c>
      <c r="D765" s="787"/>
      <c r="E765" s="817"/>
    </row>
    <row r="766" spans="1:12" ht="15.75" customHeight="1">
      <c r="A766" s="820"/>
      <c r="B766" s="820" t="s">
        <v>2518</v>
      </c>
      <c r="C766" s="831"/>
      <c r="D766" s="787"/>
      <c r="E766" s="817"/>
      <c r="H766" s="820"/>
      <c r="I766" s="820"/>
      <c r="J766" s="822" t="s">
        <v>2735</v>
      </c>
      <c r="K766" s="787"/>
      <c r="L766" s="817"/>
    </row>
    <row r="767" spans="1:12" ht="42" customHeight="1">
      <c r="A767" s="820"/>
      <c r="B767" s="820" t="str">
        <f>B$60</f>
        <v>MA</v>
      </c>
      <c r="C767" s="821" t="s">
        <v>3372</v>
      </c>
      <c r="D767" s="787" t="s">
        <v>3280</v>
      </c>
      <c r="E767" s="817"/>
      <c r="H767" s="820"/>
      <c r="I767" s="820" t="s">
        <v>2518</v>
      </c>
      <c r="J767" s="821"/>
      <c r="K767" s="787"/>
      <c r="L767" s="817"/>
    </row>
    <row r="768" spans="1:12">
      <c r="A768" s="820"/>
      <c r="B768" s="820" t="str">
        <f>B$61</f>
        <v>S1</v>
      </c>
      <c r="C768" s="831"/>
      <c r="D768" s="787"/>
      <c r="E768" s="817"/>
      <c r="H768" s="820"/>
      <c r="I768" s="820" t="str">
        <f>I$60</f>
        <v>MA</v>
      </c>
      <c r="J768" s="821"/>
      <c r="K768" s="787"/>
      <c r="L768" s="817"/>
    </row>
    <row r="769" spans="1:12">
      <c r="A769" s="820"/>
      <c r="B769" s="820" t="str">
        <f>B$62</f>
        <v>S2</v>
      </c>
      <c r="C769" s="821"/>
      <c r="D769" s="787"/>
      <c r="E769" s="817"/>
      <c r="H769" s="820"/>
      <c r="I769" s="820" t="str">
        <f>I$61</f>
        <v>S1</v>
      </c>
      <c r="J769" s="821"/>
      <c r="K769" s="787"/>
      <c r="L769" s="817"/>
    </row>
    <row r="770" spans="1:12">
      <c r="A770" s="820"/>
      <c r="B770" s="820" t="str">
        <f>B$63</f>
        <v>S3</v>
      </c>
      <c r="C770" s="831"/>
      <c r="D770" s="787"/>
      <c r="E770" s="817"/>
      <c r="H770" s="820"/>
      <c r="I770" s="820" t="str">
        <f>I$62</f>
        <v>S2</v>
      </c>
      <c r="J770" s="821"/>
      <c r="K770" s="787"/>
      <c r="L770" s="817"/>
    </row>
    <row r="771" spans="1:12">
      <c r="A771" s="820"/>
      <c r="B771" s="820" t="str">
        <f>B$64</f>
        <v>S4</v>
      </c>
      <c r="C771" s="821"/>
      <c r="D771" s="787"/>
      <c r="E771" s="817"/>
      <c r="H771" s="820"/>
      <c r="I771" s="820" t="str">
        <f>I$63</f>
        <v>S3</v>
      </c>
      <c r="J771" s="821"/>
      <c r="K771" s="787"/>
      <c r="L771" s="817"/>
    </row>
    <row r="772" spans="1:12">
      <c r="D772" s="838"/>
      <c r="H772" s="820"/>
      <c r="I772" s="820" t="str">
        <f>I$64</f>
        <v>S4</v>
      </c>
      <c r="J772" s="821"/>
      <c r="K772" s="787"/>
      <c r="L772" s="817"/>
    </row>
    <row r="773" spans="1:12" ht="25">
      <c r="A773" s="820"/>
      <c r="B773" s="820"/>
      <c r="C773" s="822" t="s">
        <v>2736</v>
      </c>
      <c r="D773" s="787"/>
      <c r="E773" s="817"/>
    </row>
    <row r="774" spans="1:12" ht="18.75" customHeight="1">
      <c r="A774" s="820"/>
      <c r="B774" s="820" t="s">
        <v>2518</v>
      </c>
      <c r="C774" s="831"/>
      <c r="D774" s="787"/>
      <c r="E774" s="817"/>
      <c r="H774" s="796">
        <v>5.4</v>
      </c>
      <c r="I774" s="796"/>
      <c r="J774" s="795" t="s">
        <v>2737</v>
      </c>
      <c r="K774" s="825"/>
      <c r="L774" s="826"/>
    </row>
    <row r="775" spans="1:12" ht="36.75" customHeight="1">
      <c r="A775" s="820"/>
      <c r="B775" s="820" t="str">
        <f>B$60</f>
        <v>MA</v>
      </c>
      <c r="C775" s="821" t="s">
        <v>3373</v>
      </c>
      <c r="D775" s="787" t="s">
        <v>3280</v>
      </c>
      <c r="E775" s="817"/>
      <c r="H775" s="820"/>
      <c r="I775" s="820"/>
      <c r="J775" s="822" t="s">
        <v>2738</v>
      </c>
      <c r="K775" s="787"/>
      <c r="L775" s="817"/>
    </row>
    <row r="776" spans="1:12">
      <c r="A776" s="820"/>
      <c r="B776" s="820" t="str">
        <f>B$61</f>
        <v>S1</v>
      </c>
      <c r="C776" s="831"/>
      <c r="D776" s="787"/>
      <c r="E776" s="817"/>
      <c r="H776" s="820"/>
      <c r="I776" s="820" t="s">
        <v>2518</v>
      </c>
      <c r="J776" s="821"/>
      <c r="K776" s="787"/>
      <c r="L776" s="817"/>
    </row>
    <row r="777" spans="1:12">
      <c r="A777" s="820"/>
      <c r="B777" s="820" t="str">
        <f>B$62</f>
        <v>S2</v>
      </c>
      <c r="C777" s="821"/>
      <c r="D777" s="787"/>
      <c r="E777" s="817"/>
      <c r="H777" s="820"/>
      <c r="I777" s="820" t="str">
        <f>I$60</f>
        <v>MA</v>
      </c>
      <c r="J777" s="821"/>
      <c r="K777" s="787"/>
      <c r="L777" s="817"/>
    </row>
    <row r="778" spans="1:12">
      <c r="A778" s="820"/>
      <c r="B778" s="820" t="str">
        <f>B$63</f>
        <v>S3</v>
      </c>
      <c r="C778" s="831"/>
      <c r="D778" s="787"/>
      <c r="E778" s="817"/>
      <c r="H778" s="820"/>
      <c r="I778" s="820" t="str">
        <f>I$61</f>
        <v>S1</v>
      </c>
      <c r="J778" s="821"/>
      <c r="K778" s="787"/>
      <c r="L778" s="817"/>
    </row>
    <row r="779" spans="1:12">
      <c r="A779" s="820"/>
      <c r="B779" s="820" t="str">
        <f>B$64</f>
        <v>S4</v>
      </c>
      <c r="C779" s="821"/>
      <c r="D779" s="787"/>
      <c r="E779" s="817"/>
      <c r="H779" s="820"/>
      <c r="I779" s="820" t="str">
        <f>I$62</f>
        <v>S2</v>
      </c>
      <c r="J779" s="821"/>
      <c r="K779" s="787"/>
      <c r="L779" s="817"/>
    </row>
    <row r="780" spans="1:12">
      <c r="D780" s="838"/>
      <c r="H780" s="820"/>
      <c r="I780" s="820" t="str">
        <f>I$63</f>
        <v>S3</v>
      </c>
      <c r="J780" s="821"/>
      <c r="K780" s="787"/>
      <c r="L780" s="817"/>
    </row>
    <row r="781" spans="1:12" ht="25">
      <c r="A781" s="820"/>
      <c r="B781" s="820"/>
      <c r="C781" s="822" t="s">
        <v>2739</v>
      </c>
      <c r="D781" s="787"/>
      <c r="E781" s="817"/>
      <c r="H781" s="820"/>
      <c r="I781" s="820" t="str">
        <f>I$64</f>
        <v>S4</v>
      </c>
      <c r="J781" s="821"/>
      <c r="K781" s="787"/>
      <c r="L781" s="817"/>
    </row>
    <row r="782" spans="1:12">
      <c r="A782" s="820"/>
      <c r="B782" s="820" t="s">
        <v>2518</v>
      </c>
      <c r="C782" s="831"/>
      <c r="D782" s="787"/>
      <c r="E782" s="817"/>
    </row>
    <row r="783" spans="1:12">
      <c r="A783" s="820"/>
      <c r="B783" s="820" t="str">
        <f>B$60</f>
        <v>MA</v>
      </c>
      <c r="C783" s="821" t="s">
        <v>3374</v>
      </c>
      <c r="D783" s="787" t="s">
        <v>3080</v>
      </c>
      <c r="E783" s="817"/>
      <c r="H783" s="820"/>
      <c r="I783" s="820"/>
      <c r="J783" s="822" t="s">
        <v>2740</v>
      </c>
      <c r="K783" s="787"/>
      <c r="L783" s="817"/>
    </row>
    <row r="784" spans="1:12">
      <c r="A784" s="820"/>
      <c r="B784" s="820" t="str">
        <f>B$61</f>
        <v>S1</v>
      </c>
      <c r="C784" s="831"/>
      <c r="D784" s="787"/>
      <c r="E784" s="817"/>
      <c r="H784" s="820"/>
      <c r="I784" s="820" t="s">
        <v>2518</v>
      </c>
      <c r="J784" s="821"/>
      <c r="K784" s="787"/>
      <c r="L784" s="817"/>
    </row>
    <row r="785" spans="1:12">
      <c r="A785" s="820"/>
      <c r="B785" s="820" t="str">
        <f>B$62</f>
        <v>S2</v>
      </c>
      <c r="C785" s="821"/>
      <c r="D785" s="787"/>
      <c r="E785" s="817"/>
      <c r="H785" s="820"/>
      <c r="I785" s="820" t="str">
        <f>I$60</f>
        <v>MA</v>
      </c>
      <c r="J785" s="821"/>
      <c r="K785" s="787"/>
      <c r="L785" s="817"/>
    </row>
    <row r="786" spans="1:12">
      <c r="A786" s="820"/>
      <c r="B786" s="820" t="str">
        <f>B$63</f>
        <v>S3</v>
      </c>
      <c r="C786" s="831"/>
      <c r="D786" s="787"/>
      <c r="E786" s="817"/>
      <c r="H786" s="820"/>
      <c r="I786" s="820" t="str">
        <f>I$61</f>
        <v>S1</v>
      </c>
      <c r="J786" s="821"/>
      <c r="K786" s="787"/>
      <c r="L786" s="817"/>
    </row>
    <row r="787" spans="1:12">
      <c r="A787" s="820"/>
      <c r="B787" s="820" t="str">
        <f>B$64</f>
        <v>S4</v>
      </c>
      <c r="C787" s="821"/>
      <c r="D787" s="787"/>
      <c r="E787" s="817"/>
      <c r="H787" s="820"/>
      <c r="I787" s="820" t="str">
        <f>I$62</f>
        <v>S2</v>
      </c>
      <c r="J787" s="821"/>
      <c r="K787" s="787"/>
      <c r="L787" s="817"/>
    </row>
    <row r="788" spans="1:12">
      <c r="D788" s="838"/>
      <c r="H788" s="820"/>
      <c r="I788" s="820" t="str">
        <f>I$63</f>
        <v>S3</v>
      </c>
      <c r="J788" s="821"/>
      <c r="K788" s="787"/>
      <c r="L788" s="817"/>
    </row>
    <row r="789" spans="1:12">
      <c r="A789" s="796">
        <v>5.3</v>
      </c>
      <c r="B789" s="796"/>
      <c r="C789" s="795" t="s">
        <v>2728</v>
      </c>
      <c r="D789" s="825">
        <v>5</v>
      </c>
      <c r="E789" s="827"/>
      <c r="H789" s="820"/>
      <c r="I789" s="820" t="str">
        <f>I$64</f>
        <v>S4</v>
      </c>
      <c r="J789" s="821"/>
      <c r="K789" s="787"/>
      <c r="L789" s="817"/>
    </row>
    <row r="790" spans="1:12" ht="37.5">
      <c r="A790" s="820"/>
      <c r="B790" s="820"/>
      <c r="C790" s="822" t="s">
        <v>2741</v>
      </c>
      <c r="D790" s="787"/>
      <c r="E790" s="817"/>
    </row>
    <row r="791" spans="1:12">
      <c r="A791" s="820"/>
      <c r="B791" s="820" t="s">
        <v>2518</v>
      </c>
      <c r="C791" s="831"/>
      <c r="D791" s="787"/>
      <c r="E791" s="817"/>
      <c r="H791" s="820"/>
      <c r="I791" s="820"/>
      <c r="J791" s="822" t="s">
        <v>2742</v>
      </c>
      <c r="K791" s="787"/>
      <c r="L791" s="817"/>
    </row>
    <row r="792" spans="1:12">
      <c r="A792" s="820"/>
      <c r="B792" s="820" t="str">
        <f>B$60</f>
        <v>MA</v>
      </c>
      <c r="C792" s="821" t="s">
        <v>3376</v>
      </c>
      <c r="D792" s="787" t="s">
        <v>3280</v>
      </c>
      <c r="E792" s="817"/>
      <c r="H792" s="820"/>
      <c r="I792" s="820" t="s">
        <v>2518</v>
      </c>
      <c r="J792" s="821"/>
      <c r="K792" s="787"/>
      <c r="L792" s="817"/>
    </row>
    <row r="793" spans="1:12">
      <c r="A793" s="820"/>
      <c r="B793" s="820" t="str">
        <f>B$61</f>
        <v>S1</v>
      </c>
      <c r="C793" s="831"/>
      <c r="D793" s="787"/>
      <c r="E793" s="817"/>
      <c r="H793" s="820"/>
      <c r="I793" s="820" t="str">
        <f>I$60</f>
        <v>MA</v>
      </c>
      <c r="J793" s="821"/>
      <c r="K793" s="787"/>
      <c r="L793" s="817"/>
    </row>
    <row r="794" spans="1:12">
      <c r="A794" s="820"/>
      <c r="B794" s="820" t="str">
        <f>B$62</f>
        <v>S2</v>
      </c>
      <c r="C794" s="821"/>
      <c r="D794" s="787"/>
      <c r="E794" s="817"/>
      <c r="H794" s="820"/>
      <c r="I794" s="820" t="str">
        <f>I$61</f>
        <v>S1</v>
      </c>
      <c r="J794" s="821"/>
      <c r="K794" s="787"/>
      <c r="L794" s="817"/>
    </row>
    <row r="795" spans="1:12">
      <c r="A795" s="820"/>
      <c r="B795" s="820" t="str">
        <f>B$63</f>
        <v>S3</v>
      </c>
      <c r="C795" s="831"/>
      <c r="D795" s="787"/>
      <c r="E795" s="817"/>
      <c r="H795" s="820"/>
      <c r="I795" s="820" t="str">
        <f>I$62</f>
        <v>S2</v>
      </c>
      <c r="J795" s="821"/>
      <c r="K795" s="787"/>
      <c r="L795" s="817"/>
    </row>
    <row r="796" spans="1:12">
      <c r="A796" s="820"/>
      <c r="B796" s="820" t="str">
        <f>B$64</f>
        <v>S4</v>
      </c>
      <c r="C796" s="821"/>
      <c r="D796" s="787"/>
      <c r="E796" s="817"/>
      <c r="H796" s="820"/>
      <c r="I796" s="820" t="str">
        <f>I$63</f>
        <v>S3</v>
      </c>
      <c r="J796" s="821"/>
      <c r="K796" s="787"/>
      <c r="L796" s="817"/>
    </row>
    <row r="797" spans="1:12" ht="37.5">
      <c r="A797" s="796">
        <v>5.4</v>
      </c>
      <c r="B797" s="796"/>
      <c r="C797" s="795" t="s">
        <v>2737</v>
      </c>
      <c r="D797" s="825">
        <v>4</v>
      </c>
      <c r="E797" s="826"/>
      <c r="H797" s="820"/>
      <c r="I797" s="820" t="str">
        <f>I$64</f>
        <v>S4</v>
      </c>
      <c r="J797" s="821"/>
      <c r="K797" s="787"/>
      <c r="L797" s="817"/>
    </row>
    <row r="798" spans="1:12" ht="62.5">
      <c r="A798" s="796"/>
      <c r="B798" s="796"/>
      <c r="C798" s="795" t="s">
        <v>2743</v>
      </c>
      <c r="D798" s="825"/>
      <c r="E798" s="826"/>
    </row>
    <row r="799" spans="1:12" ht="25">
      <c r="A799" s="820"/>
      <c r="B799" s="820"/>
      <c r="C799" s="822" t="s">
        <v>2744</v>
      </c>
      <c r="D799" s="787"/>
      <c r="E799" s="817"/>
    </row>
    <row r="800" spans="1:12">
      <c r="A800" s="820"/>
      <c r="B800" s="820" t="s">
        <v>2518</v>
      </c>
      <c r="C800" s="821"/>
      <c r="D800" s="787"/>
      <c r="E800" s="817"/>
      <c r="H800" s="820"/>
      <c r="I800" s="820"/>
      <c r="J800" s="822" t="s">
        <v>2745</v>
      </c>
      <c r="K800" s="787"/>
      <c r="L800" s="817"/>
    </row>
    <row r="801" spans="1:12" ht="25">
      <c r="A801" s="820"/>
      <c r="B801" s="820" t="str">
        <f>B$60</f>
        <v>MA</v>
      </c>
      <c r="C801" s="821" t="s">
        <v>3377</v>
      </c>
      <c r="D801" s="787" t="s">
        <v>3280</v>
      </c>
      <c r="E801" s="817"/>
      <c r="H801" s="820"/>
      <c r="I801" s="820" t="s">
        <v>2518</v>
      </c>
      <c r="J801" s="821"/>
      <c r="K801" s="787"/>
      <c r="L801" s="817"/>
    </row>
    <row r="802" spans="1:12">
      <c r="A802" s="820"/>
      <c r="B802" s="820" t="str">
        <f>B$61</f>
        <v>S1</v>
      </c>
      <c r="C802" s="821"/>
      <c r="D802" s="787"/>
      <c r="E802" s="817"/>
      <c r="H802" s="820"/>
      <c r="I802" s="820" t="str">
        <f>I$60</f>
        <v>MA</v>
      </c>
      <c r="J802" s="821"/>
      <c r="K802" s="787"/>
      <c r="L802" s="817"/>
    </row>
    <row r="803" spans="1:12">
      <c r="A803" s="820"/>
      <c r="B803" s="820" t="str">
        <f>B$62</f>
        <v>S2</v>
      </c>
      <c r="C803" s="821"/>
      <c r="D803" s="787"/>
      <c r="E803" s="817"/>
      <c r="H803" s="820"/>
      <c r="I803" s="820" t="str">
        <f>I$61</f>
        <v>S1</v>
      </c>
      <c r="J803" s="821"/>
      <c r="K803" s="787"/>
      <c r="L803" s="817"/>
    </row>
    <row r="804" spans="1:12">
      <c r="A804" s="820"/>
      <c r="B804" s="820" t="str">
        <f>B$63</f>
        <v>S3</v>
      </c>
      <c r="C804" s="821"/>
      <c r="D804" s="787"/>
      <c r="E804" s="817"/>
      <c r="H804" s="820"/>
      <c r="I804" s="820" t="str">
        <f>I$62</f>
        <v>S2</v>
      </c>
      <c r="J804" s="821"/>
      <c r="K804" s="787"/>
      <c r="L804" s="817"/>
    </row>
    <row r="805" spans="1:12">
      <c r="A805" s="820"/>
      <c r="B805" s="820" t="str">
        <f>B$64</f>
        <v>S4</v>
      </c>
      <c r="C805" s="821"/>
      <c r="D805" s="787"/>
      <c r="E805" s="817"/>
      <c r="H805" s="820"/>
      <c r="I805" s="820" t="str">
        <f>I$63</f>
        <v>S3</v>
      </c>
      <c r="J805" s="821"/>
      <c r="K805" s="787"/>
      <c r="L805" s="817"/>
    </row>
    <row r="806" spans="1:12">
      <c r="H806" s="820"/>
      <c r="I806" s="820" t="str">
        <f>I$64</f>
        <v>S4</v>
      </c>
      <c r="J806" s="821"/>
      <c r="K806" s="787"/>
      <c r="L806" s="817"/>
    </row>
    <row r="807" spans="1:12" ht="25">
      <c r="A807" s="820"/>
      <c r="B807" s="820"/>
      <c r="C807" s="822" t="s">
        <v>2746</v>
      </c>
      <c r="D807" s="787"/>
      <c r="E807" s="817"/>
    </row>
    <row r="808" spans="1:12" ht="25">
      <c r="A808" s="820"/>
      <c r="B808" s="820" t="s">
        <v>2518</v>
      </c>
      <c r="C808" s="821"/>
      <c r="D808" s="787"/>
      <c r="E808" s="817"/>
      <c r="H808" s="796">
        <v>5.5</v>
      </c>
      <c r="I808" s="796"/>
      <c r="J808" s="795" t="s">
        <v>2747</v>
      </c>
      <c r="K808" s="825"/>
      <c r="L808" s="826"/>
    </row>
    <row r="809" spans="1:12">
      <c r="A809" s="820"/>
      <c r="B809" s="820" t="str">
        <f>B$60</f>
        <v>MA</v>
      </c>
      <c r="C809" s="821" t="s">
        <v>3378</v>
      </c>
      <c r="D809" s="787" t="s">
        <v>3280</v>
      </c>
      <c r="E809" s="817"/>
      <c r="H809" s="820"/>
      <c r="I809" s="820"/>
      <c r="J809" s="822" t="s">
        <v>2748</v>
      </c>
      <c r="K809" s="787"/>
      <c r="L809" s="817"/>
    </row>
    <row r="810" spans="1:12">
      <c r="A810" s="820"/>
      <c r="B810" s="820" t="str">
        <f>B$61</f>
        <v>S1</v>
      </c>
      <c r="C810" s="821"/>
      <c r="D810" s="787"/>
      <c r="E810" s="817"/>
      <c r="H810" s="820"/>
      <c r="I810" s="820" t="s">
        <v>2518</v>
      </c>
      <c r="J810" s="821"/>
      <c r="K810" s="787"/>
      <c r="L810" s="817"/>
    </row>
    <row r="811" spans="1:12">
      <c r="A811" s="820"/>
      <c r="B811" s="820" t="str">
        <f>B$62</f>
        <v>S2</v>
      </c>
      <c r="C811" s="821"/>
      <c r="D811" s="787"/>
      <c r="E811" s="817"/>
      <c r="H811" s="820"/>
      <c r="I811" s="820" t="str">
        <f>I$60</f>
        <v>MA</v>
      </c>
      <c r="J811" s="821"/>
      <c r="K811" s="787"/>
      <c r="L811" s="817"/>
    </row>
    <row r="812" spans="1:12">
      <c r="A812" s="820"/>
      <c r="B812" s="820" t="str">
        <f>B$63</f>
        <v>S3</v>
      </c>
      <c r="C812" s="821"/>
      <c r="D812" s="787"/>
      <c r="E812" s="817"/>
      <c r="H812" s="820"/>
      <c r="I812" s="820" t="str">
        <f>I$61</f>
        <v>S1</v>
      </c>
      <c r="J812" s="821"/>
      <c r="K812" s="787"/>
      <c r="L812" s="817"/>
    </row>
    <row r="813" spans="1:12">
      <c r="A813" s="820"/>
      <c r="B813" s="820" t="str">
        <f>B$64</f>
        <v>S4</v>
      </c>
      <c r="C813" s="821"/>
      <c r="D813" s="787"/>
      <c r="E813" s="817"/>
      <c r="H813" s="820"/>
      <c r="I813" s="820" t="str">
        <f>I$62</f>
        <v>S2</v>
      </c>
      <c r="J813" s="821"/>
      <c r="K813" s="787"/>
      <c r="L813" s="817"/>
    </row>
    <row r="814" spans="1:12">
      <c r="H814" s="820"/>
      <c r="I814" s="820" t="str">
        <f>I$63</f>
        <v>S3</v>
      </c>
      <c r="J814" s="821"/>
      <c r="K814" s="787"/>
      <c r="L814" s="817"/>
    </row>
    <row r="815" spans="1:12" ht="25">
      <c r="A815" s="796">
        <v>5.5</v>
      </c>
      <c r="B815" s="796"/>
      <c r="C815" s="795" t="s">
        <v>2747</v>
      </c>
      <c r="D815" s="825">
        <v>4</v>
      </c>
      <c r="E815" s="826"/>
      <c r="H815" s="820"/>
      <c r="I815" s="820" t="str">
        <f>I$63</f>
        <v>S3</v>
      </c>
      <c r="J815" s="821"/>
      <c r="K815" s="787"/>
      <c r="L815" s="817"/>
    </row>
    <row r="816" spans="1:12" ht="25">
      <c r="A816" s="820"/>
      <c r="B816" s="820"/>
      <c r="C816" s="822" t="s">
        <v>2749</v>
      </c>
      <c r="D816" s="787"/>
      <c r="E816" s="817"/>
      <c r="H816" s="820"/>
      <c r="I816" s="820" t="str">
        <f>I$64</f>
        <v>S4</v>
      </c>
      <c r="J816" s="821"/>
      <c r="K816" s="787"/>
      <c r="L816" s="817"/>
    </row>
    <row r="817" spans="1:12" ht="37.5">
      <c r="A817" s="820"/>
      <c r="B817" s="820"/>
      <c r="C817" s="831" t="s">
        <v>2750</v>
      </c>
      <c r="D817" s="787"/>
      <c r="E817" s="817"/>
    </row>
    <row r="818" spans="1:12" s="773" customFormat="1">
      <c r="A818" s="820"/>
      <c r="B818" s="820" t="s">
        <v>2518</v>
      </c>
      <c r="C818" s="821"/>
      <c r="D818" s="787"/>
      <c r="E818" s="817"/>
      <c r="J818" s="839"/>
      <c r="K818" s="840"/>
      <c r="L818" s="841"/>
    </row>
    <row r="819" spans="1:12">
      <c r="A819" s="820"/>
      <c r="B819" s="820" t="str">
        <f>B$60</f>
        <v>MA</v>
      </c>
      <c r="C819" s="821" t="s">
        <v>3379</v>
      </c>
      <c r="D819" s="787" t="s">
        <v>3280</v>
      </c>
      <c r="E819" s="817"/>
      <c r="H819" s="820"/>
      <c r="I819" s="820"/>
      <c r="J819" s="822" t="s">
        <v>2751</v>
      </c>
      <c r="K819" s="787"/>
      <c r="L819" s="817"/>
    </row>
    <row r="820" spans="1:12">
      <c r="A820" s="820"/>
      <c r="B820" s="820" t="str">
        <f>B$61</f>
        <v>S1</v>
      </c>
      <c r="C820" s="821"/>
      <c r="D820" s="787"/>
      <c r="E820" s="817"/>
      <c r="H820" s="820"/>
      <c r="I820" s="820" t="s">
        <v>2518</v>
      </c>
      <c r="J820" s="821"/>
      <c r="K820" s="787"/>
      <c r="L820" s="817"/>
    </row>
    <row r="821" spans="1:12">
      <c r="A821" s="820"/>
      <c r="B821" s="820" t="str">
        <f>B$62</f>
        <v>S2</v>
      </c>
      <c r="C821" s="821"/>
      <c r="D821" s="787"/>
      <c r="E821" s="817"/>
      <c r="H821" s="820"/>
      <c r="I821" s="820" t="str">
        <f>I$60</f>
        <v>MA</v>
      </c>
      <c r="J821" s="821"/>
      <c r="K821" s="787"/>
      <c r="L821" s="817"/>
    </row>
    <row r="822" spans="1:12">
      <c r="A822" s="820"/>
      <c r="B822" s="820" t="str">
        <f>B$63</f>
        <v>S3</v>
      </c>
      <c r="C822" s="821"/>
      <c r="D822" s="787"/>
      <c r="E822" s="817"/>
      <c r="H822" s="820"/>
      <c r="I822" s="820" t="str">
        <f>I$61</f>
        <v>S1</v>
      </c>
      <c r="J822" s="821"/>
      <c r="K822" s="787"/>
      <c r="L822" s="817"/>
    </row>
    <row r="823" spans="1:12">
      <c r="A823" s="820"/>
      <c r="B823" s="820" t="str">
        <f>B$64</f>
        <v>S4</v>
      </c>
      <c r="C823" s="821"/>
      <c r="D823" s="787"/>
      <c r="E823" s="817"/>
      <c r="H823" s="820"/>
      <c r="I823" s="820" t="str">
        <f>I$62</f>
        <v>S2</v>
      </c>
      <c r="J823" s="821"/>
      <c r="K823" s="787"/>
      <c r="L823" s="817"/>
    </row>
    <row r="824" spans="1:12">
      <c r="B824" s="772"/>
      <c r="H824" s="820"/>
      <c r="I824" s="820" t="str">
        <f>I$63</f>
        <v>S3</v>
      </c>
      <c r="J824" s="821"/>
      <c r="K824" s="787"/>
      <c r="L824" s="817"/>
    </row>
    <row r="825" spans="1:12" ht="37.5">
      <c r="A825" s="796">
        <v>6</v>
      </c>
      <c r="B825" s="796"/>
      <c r="C825" s="795" t="s">
        <v>2752</v>
      </c>
      <c r="D825" s="825"/>
      <c r="E825" s="826"/>
      <c r="H825" s="820"/>
      <c r="I825" s="820" t="str">
        <f>I$64</f>
        <v>S4</v>
      </c>
      <c r="J825" s="821"/>
      <c r="K825" s="787"/>
      <c r="L825" s="817"/>
    </row>
    <row r="826" spans="1:12" ht="50">
      <c r="A826" s="796"/>
      <c r="B826" s="796"/>
      <c r="C826" s="795" t="s">
        <v>2753</v>
      </c>
      <c r="D826" s="825"/>
      <c r="E826" s="826"/>
    </row>
    <row r="827" spans="1:12" ht="205.5" customHeight="1">
      <c r="A827" s="796"/>
      <c r="B827" s="796"/>
      <c r="C827" s="795" t="s">
        <v>2754</v>
      </c>
      <c r="D827" s="825"/>
      <c r="E827" s="826"/>
    </row>
    <row r="828" spans="1:12" ht="50">
      <c r="A828" s="796">
        <v>6.1</v>
      </c>
      <c r="B828" s="796"/>
      <c r="C828" s="795" t="s">
        <v>2755</v>
      </c>
      <c r="D828" s="825">
        <v>4</v>
      </c>
      <c r="E828" s="826"/>
    </row>
    <row r="829" spans="1:12" ht="37.5">
      <c r="A829" s="796"/>
      <c r="B829" s="796"/>
      <c r="C829" s="795" t="s">
        <v>2756</v>
      </c>
      <c r="D829" s="825"/>
      <c r="E829" s="826"/>
    </row>
    <row r="830" spans="1:12" ht="212.5">
      <c r="A830" s="820"/>
      <c r="B830" s="820"/>
      <c r="C830" s="822" t="s">
        <v>2757</v>
      </c>
      <c r="D830" s="787"/>
      <c r="E830" s="817"/>
      <c r="H830" s="796">
        <v>6</v>
      </c>
      <c r="I830" s="796"/>
      <c r="J830" s="795" t="s">
        <v>2752</v>
      </c>
      <c r="K830" s="825"/>
      <c r="L830" s="826"/>
    </row>
    <row r="831" spans="1:12" ht="20.25" customHeight="1">
      <c r="A831" s="820"/>
      <c r="B831" s="820" t="s">
        <v>2518</v>
      </c>
      <c r="C831" s="821"/>
      <c r="D831" s="787"/>
      <c r="E831" s="817"/>
      <c r="H831" s="796">
        <v>6.1</v>
      </c>
      <c r="I831" s="796"/>
      <c r="J831" s="795" t="s">
        <v>2755</v>
      </c>
      <c r="K831" s="825"/>
      <c r="L831" s="826"/>
    </row>
    <row r="832" spans="1:12" ht="42.75" customHeight="1">
      <c r="A832" s="820"/>
      <c r="B832" s="820" t="str">
        <f>B$60</f>
        <v>MA</v>
      </c>
      <c r="C832" s="821" t="s">
        <v>3420</v>
      </c>
      <c r="D832" s="787" t="s">
        <v>3280</v>
      </c>
      <c r="E832" s="817"/>
      <c r="H832" s="820"/>
      <c r="I832" s="820"/>
      <c r="J832" s="822" t="s">
        <v>2758</v>
      </c>
      <c r="K832" s="787"/>
      <c r="L832" s="817"/>
    </row>
    <row r="833" spans="1:12">
      <c r="A833" s="820"/>
      <c r="B833" s="820" t="str">
        <f>B$61</f>
        <v>S1</v>
      </c>
      <c r="C833" s="821"/>
      <c r="D833" s="787"/>
      <c r="E833" s="817"/>
      <c r="H833" s="820"/>
      <c r="I833" s="820" t="s">
        <v>2518</v>
      </c>
      <c r="J833" s="821"/>
      <c r="K833" s="787"/>
      <c r="L833" s="817"/>
    </row>
    <row r="834" spans="1:12">
      <c r="A834" s="820"/>
      <c r="B834" s="820" t="str">
        <f>B$62</f>
        <v>S2</v>
      </c>
      <c r="C834" s="821"/>
      <c r="D834" s="787"/>
      <c r="E834" s="817"/>
      <c r="H834" s="820"/>
      <c r="I834" s="820" t="str">
        <f>I$60</f>
        <v>MA</v>
      </c>
      <c r="J834" s="821"/>
      <c r="K834" s="787"/>
      <c r="L834" s="817"/>
    </row>
    <row r="835" spans="1:12">
      <c r="A835" s="820"/>
      <c r="B835" s="820" t="str">
        <f>B$63</f>
        <v>S3</v>
      </c>
      <c r="C835" s="821"/>
      <c r="D835" s="787"/>
      <c r="E835" s="817"/>
      <c r="H835" s="820"/>
      <c r="I835" s="820" t="str">
        <f>I$61</f>
        <v>S1</v>
      </c>
      <c r="J835" s="821"/>
      <c r="K835" s="787"/>
      <c r="L835" s="817"/>
    </row>
    <row r="836" spans="1:12">
      <c r="A836" s="820"/>
      <c r="B836" s="820" t="str">
        <f>B$64</f>
        <v>S4</v>
      </c>
      <c r="C836" s="821"/>
      <c r="D836" s="787"/>
      <c r="E836" s="817"/>
      <c r="H836" s="820"/>
      <c r="I836" s="820" t="str">
        <f>I$62</f>
        <v>S2</v>
      </c>
      <c r="J836" s="821"/>
      <c r="K836" s="787"/>
      <c r="L836" s="817"/>
    </row>
    <row r="837" spans="1:12">
      <c r="H837" s="820"/>
      <c r="I837" s="820" t="str">
        <f>I$63</f>
        <v>S3</v>
      </c>
      <c r="J837" s="821"/>
      <c r="K837" s="787"/>
      <c r="L837" s="817"/>
    </row>
    <row r="838" spans="1:12" ht="137.5">
      <c r="A838" s="820"/>
      <c r="B838" s="820"/>
      <c r="C838" s="822" t="s">
        <v>2759</v>
      </c>
      <c r="D838" s="787"/>
      <c r="E838" s="817"/>
      <c r="H838" s="820"/>
      <c r="I838" s="820" t="str">
        <f>I$64</f>
        <v>S4</v>
      </c>
      <c r="J838" s="821"/>
      <c r="K838" s="787"/>
      <c r="L838" s="817"/>
    </row>
    <row r="839" spans="1:12" ht="62.5">
      <c r="A839" s="820"/>
      <c r="B839" s="820"/>
      <c r="C839" s="831" t="s">
        <v>2760</v>
      </c>
      <c r="D839" s="787"/>
      <c r="E839" s="817"/>
    </row>
    <row r="840" spans="1:12">
      <c r="A840" s="820"/>
      <c r="B840" s="820" t="s">
        <v>2518</v>
      </c>
      <c r="C840" s="821"/>
      <c r="D840" s="787"/>
      <c r="E840" s="817"/>
    </row>
    <row r="841" spans="1:12">
      <c r="A841" s="820"/>
      <c r="B841" s="820" t="str">
        <f>B$60</f>
        <v>MA</v>
      </c>
      <c r="C841" s="821" t="s">
        <v>3423</v>
      </c>
      <c r="D841" s="787" t="s">
        <v>3280</v>
      </c>
      <c r="E841" s="817"/>
      <c r="H841" s="820"/>
      <c r="I841" s="820"/>
      <c r="J841" s="822" t="s">
        <v>2761</v>
      </c>
      <c r="K841" s="787"/>
      <c r="L841" s="817"/>
    </row>
    <row r="842" spans="1:12">
      <c r="A842" s="820"/>
      <c r="B842" s="820" t="str">
        <f>B$61</f>
        <v>S1</v>
      </c>
      <c r="C842" s="821"/>
      <c r="D842" s="787"/>
      <c r="E842" s="817"/>
      <c r="H842" s="820"/>
      <c r="I842" s="820" t="s">
        <v>2518</v>
      </c>
      <c r="J842" s="821"/>
      <c r="K842" s="787"/>
      <c r="L842" s="817"/>
    </row>
    <row r="843" spans="1:12">
      <c r="A843" s="820"/>
      <c r="B843" s="820" t="str">
        <f>B$62</f>
        <v>S2</v>
      </c>
      <c r="C843" s="821"/>
      <c r="D843" s="787"/>
      <c r="E843" s="817"/>
      <c r="H843" s="820"/>
      <c r="I843" s="820" t="str">
        <f>I$60</f>
        <v>MA</v>
      </c>
      <c r="J843" s="821"/>
      <c r="K843" s="787"/>
      <c r="L843" s="817"/>
    </row>
    <row r="844" spans="1:12">
      <c r="A844" s="820"/>
      <c r="B844" s="820" t="str">
        <f>B$63</f>
        <v>S3</v>
      </c>
      <c r="C844" s="821"/>
      <c r="D844" s="787"/>
      <c r="E844" s="817"/>
      <c r="H844" s="820"/>
      <c r="I844" s="820" t="str">
        <f>I$61</f>
        <v>S1</v>
      </c>
      <c r="J844" s="821"/>
      <c r="K844" s="787"/>
      <c r="L844" s="817"/>
    </row>
    <row r="845" spans="1:12">
      <c r="A845" s="820"/>
      <c r="B845" s="820" t="str">
        <f>B$64</f>
        <v>S4</v>
      </c>
      <c r="C845" s="821"/>
      <c r="D845" s="787"/>
      <c r="E845" s="817"/>
      <c r="H845" s="820"/>
      <c r="I845" s="820" t="str">
        <f>I$62</f>
        <v>S2</v>
      </c>
      <c r="J845" s="821"/>
      <c r="K845" s="787"/>
      <c r="L845" s="817"/>
    </row>
    <row r="846" spans="1:12">
      <c r="H846" s="820"/>
      <c r="I846" s="820" t="str">
        <f>I$63</f>
        <v>S3</v>
      </c>
      <c r="J846" s="821"/>
      <c r="K846" s="787"/>
      <c r="L846" s="817"/>
    </row>
    <row r="847" spans="1:12" ht="62.5">
      <c r="A847" s="820"/>
      <c r="B847" s="820"/>
      <c r="C847" s="822" t="s">
        <v>2762</v>
      </c>
      <c r="D847" s="787"/>
      <c r="E847" s="817"/>
      <c r="H847" s="820"/>
      <c r="I847" s="820" t="str">
        <f>I$64</f>
        <v>S4</v>
      </c>
      <c r="J847" s="821"/>
      <c r="K847" s="787"/>
      <c r="L847" s="817"/>
    </row>
    <row r="848" spans="1:12" ht="150">
      <c r="A848" s="820"/>
      <c r="B848" s="820"/>
      <c r="C848" s="822" t="s">
        <v>2763</v>
      </c>
      <c r="D848" s="787"/>
      <c r="E848" s="817"/>
    </row>
    <row r="849" spans="1:12">
      <c r="A849" s="820"/>
      <c r="B849" s="820" t="s">
        <v>2518</v>
      </c>
      <c r="C849" s="821"/>
      <c r="D849" s="787"/>
      <c r="E849" s="817"/>
    </row>
    <row r="850" spans="1:12" ht="37.5">
      <c r="A850" s="820"/>
      <c r="B850" s="820" t="str">
        <f>B$60</f>
        <v>MA</v>
      </c>
      <c r="C850" s="821" t="s">
        <v>3424</v>
      </c>
      <c r="D850" s="787" t="s">
        <v>3280</v>
      </c>
      <c r="E850" s="817"/>
      <c r="H850" s="796">
        <v>6.2</v>
      </c>
      <c r="I850" s="796"/>
      <c r="J850" s="795" t="s">
        <v>2764</v>
      </c>
      <c r="K850" s="825"/>
      <c r="L850" s="826"/>
    </row>
    <row r="851" spans="1:12">
      <c r="A851" s="820"/>
      <c r="B851" s="820" t="str">
        <f>B$61</f>
        <v>S1</v>
      </c>
      <c r="C851" s="821"/>
      <c r="D851" s="787"/>
      <c r="E851" s="817"/>
      <c r="H851" s="820"/>
      <c r="I851" s="820"/>
      <c r="J851" s="822" t="s">
        <v>2765</v>
      </c>
      <c r="K851" s="787"/>
      <c r="L851" s="817"/>
    </row>
    <row r="852" spans="1:12">
      <c r="A852" s="820"/>
      <c r="B852" s="820" t="str">
        <f>B$62</f>
        <v>S2</v>
      </c>
      <c r="C852" s="821"/>
      <c r="D852" s="787"/>
      <c r="E852" s="817"/>
      <c r="H852" s="820"/>
      <c r="I852" s="820" t="s">
        <v>2518</v>
      </c>
      <c r="J852" s="821"/>
      <c r="K852" s="787"/>
      <c r="L852" s="817"/>
    </row>
    <row r="853" spans="1:12">
      <c r="A853" s="820"/>
      <c r="B853" s="820" t="str">
        <f>B$63</f>
        <v>S3</v>
      </c>
      <c r="C853" s="821"/>
      <c r="D853" s="787"/>
      <c r="E853" s="817"/>
      <c r="H853" s="820"/>
      <c r="I853" s="820" t="str">
        <f>I$60</f>
        <v>MA</v>
      </c>
      <c r="J853" s="821"/>
      <c r="K853" s="787"/>
      <c r="L853" s="817"/>
    </row>
    <row r="854" spans="1:12">
      <c r="A854" s="820"/>
      <c r="B854" s="820" t="str">
        <f>B$64</f>
        <v>S4</v>
      </c>
      <c r="C854" s="821"/>
      <c r="D854" s="787"/>
      <c r="E854" s="817"/>
      <c r="H854" s="820"/>
      <c r="I854" s="820" t="str">
        <f>I$61</f>
        <v>S1</v>
      </c>
      <c r="J854" s="821"/>
      <c r="K854" s="787"/>
      <c r="L854" s="817"/>
    </row>
    <row r="855" spans="1:12">
      <c r="H855" s="820"/>
      <c r="I855" s="820"/>
      <c r="J855" s="821"/>
      <c r="K855" s="787"/>
      <c r="L855" s="817"/>
    </row>
    <row r="856" spans="1:12" ht="112.5">
      <c r="A856" s="820"/>
      <c r="B856" s="820"/>
      <c r="C856" s="822" t="s">
        <v>2766</v>
      </c>
      <c r="D856" s="787"/>
      <c r="E856" s="817"/>
      <c r="H856" s="820"/>
      <c r="I856" s="820" t="str">
        <f>I$63</f>
        <v>S3</v>
      </c>
      <c r="J856" s="821"/>
      <c r="K856" s="787"/>
      <c r="L856" s="817"/>
    </row>
    <row r="857" spans="1:12">
      <c r="A857" s="820"/>
      <c r="B857" s="820" t="s">
        <v>2518</v>
      </c>
      <c r="C857" s="821"/>
      <c r="D857" s="787"/>
      <c r="E857" s="817"/>
      <c r="H857" s="820"/>
      <c r="I857" s="820" t="str">
        <f>I$64</f>
        <v>S4</v>
      </c>
      <c r="J857" s="821"/>
      <c r="K857" s="787"/>
      <c r="L857" s="817"/>
    </row>
    <row r="858" spans="1:12">
      <c r="A858" s="820"/>
      <c r="B858" s="820" t="str">
        <f>B$60</f>
        <v>MA</v>
      </c>
      <c r="C858" s="821" t="s">
        <v>3425</v>
      </c>
      <c r="D858" s="787" t="s">
        <v>3280</v>
      </c>
      <c r="E858" s="817"/>
    </row>
    <row r="859" spans="1:12">
      <c r="A859" s="820"/>
      <c r="B859" s="820" t="str">
        <f>B$61</f>
        <v>S1</v>
      </c>
      <c r="C859" s="821"/>
      <c r="D859" s="787"/>
      <c r="E859" s="817"/>
      <c r="H859" s="820"/>
      <c r="I859" s="820"/>
      <c r="J859" s="822" t="s">
        <v>2767</v>
      </c>
      <c r="K859" s="787"/>
      <c r="L859" s="817"/>
    </row>
    <row r="860" spans="1:12">
      <c r="A860" s="820"/>
      <c r="B860" s="820" t="str">
        <f>B$62</f>
        <v>S2</v>
      </c>
      <c r="C860" s="821"/>
      <c r="D860" s="787"/>
      <c r="E860" s="817"/>
      <c r="H860" s="820"/>
      <c r="I860" s="820" t="s">
        <v>2518</v>
      </c>
      <c r="J860" s="821"/>
      <c r="K860" s="787"/>
      <c r="L860" s="817"/>
    </row>
    <row r="861" spans="1:12">
      <c r="A861" s="820"/>
      <c r="B861" s="820" t="str">
        <f>B$63</f>
        <v>S3</v>
      </c>
      <c r="C861" s="821"/>
      <c r="D861" s="787"/>
      <c r="E861" s="817"/>
      <c r="H861" s="820"/>
      <c r="I861" s="820" t="str">
        <f>I$60</f>
        <v>MA</v>
      </c>
      <c r="J861" s="821"/>
      <c r="K861" s="787"/>
      <c r="L861" s="817"/>
    </row>
    <row r="862" spans="1:12">
      <c r="A862" s="820"/>
      <c r="B862" s="820" t="str">
        <f>B$64</f>
        <v>S4</v>
      </c>
      <c r="C862" s="821"/>
      <c r="D862" s="787"/>
      <c r="E862" s="817"/>
      <c r="H862" s="820"/>
      <c r="I862" s="820" t="str">
        <f>I$61</f>
        <v>S1</v>
      </c>
      <c r="J862" s="821"/>
      <c r="K862" s="787"/>
      <c r="L862" s="817"/>
    </row>
    <row r="863" spans="1:12">
      <c r="H863" s="820"/>
      <c r="I863" s="820" t="str">
        <f>I$62</f>
        <v>S2</v>
      </c>
      <c r="J863" s="821"/>
      <c r="K863" s="787"/>
      <c r="L863" s="817"/>
    </row>
    <row r="864" spans="1:12" ht="87.5">
      <c r="A864" s="820"/>
      <c r="B864" s="820"/>
      <c r="C864" s="822" t="s">
        <v>2768</v>
      </c>
      <c r="D864" s="787"/>
      <c r="E864" s="817"/>
      <c r="H864" s="820"/>
      <c r="I864" s="820" t="str">
        <f>I$63</f>
        <v>S3</v>
      </c>
      <c r="J864" s="821"/>
      <c r="K864" s="787"/>
      <c r="L864" s="817"/>
    </row>
    <row r="865" spans="1:12" ht="50">
      <c r="A865" s="820"/>
      <c r="B865" s="820"/>
      <c r="C865" s="831" t="s">
        <v>2769</v>
      </c>
      <c r="D865" s="787"/>
      <c r="E865" s="817"/>
      <c r="H865" s="820"/>
      <c r="I865" s="820"/>
      <c r="J865" s="821"/>
      <c r="K865" s="787"/>
      <c r="L865" s="817"/>
    </row>
    <row r="866" spans="1:12">
      <c r="A866" s="820"/>
      <c r="B866" s="820" t="s">
        <v>2518</v>
      </c>
      <c r="C866" s="821"/>
      <c r="D866" s="787"/>
      <c r="E866" s="817"/>
      <c r="H866" s="820"/>
      <c r="I866" s="820" t="str">
        <f>I$64</f>
        <v>S4</v>
      </c>
      <c r="J866" s="821"/>
      <c r="K866" s="787"/>
      <c r="L866" s="817"/>
    </row>
    <row r="867" spans="1:12" ht="25">
      <c r="A867" s="820"/>
      <c r="B867" s="820" t="str">
        <f>B$60</f>
        <v>MA</v>
      </c>
      <c r="C867" s="821" t="s">
        <v>3570</v>
      </c>
      <c r="D867" s="787" t="s">
        <v>3280</v>
      </c>
      <c r="E867" s="817"/>
    </row>
    <row r="868" spans="1:12">
      <c r="A868" s="820"/>
      <c r="B868" s="820" t="str">
        <f>B$61</f>
        <v>S1</v>
      </c>
      <c r="C868" s="821"/>
      <c r="D868" s="787"/>
      <c r="E868" s="817"/>
      <c r="H868" s="820"/>
      <c r="I868" s="820"/>
      <c r="J868" s="822" t="s">
        <v>2770</v>
      </c>
      <c r="K868" s="787"/>
      <c r="L868" s="817"/>
    </row>
    <row r="869" spans="1:12">
      <c r="A869" s="820"/>
      <c r="B869" s="820" t="str">
        <f>B$62</f>
        <v>S2</v>
      </c>
      <c r="C869" s="821"/>
      <c r="D869" s="787"/>
      <c r="E869" s="817"/>
      <c r="H869" s="820"/>
      <c r="I869" s="820" t="s">
        <v>2518</v>
      </c>
      <c r="J869" s="821"/>
      <c r="K869" s="787"/>
      <c r="L869" s="817"/>
    </row>
    <row r="870" spans="1:12">
      <c r="A870" s="820"/>
      <c r="B870" s="820" t="str">
        <f>B$63</f>
        <v>S3</v>
      </c>
      <c r="C870" s="821"/>
      <c r="D870" s="787"/>
      <c r="E870" s="817"/>
      <c r="H870" s="820"/>
      <c r="I870" s="820" t="str">
        <f>I$60</f>
        <v>MA</v>
      </c>
      <c r="J870" s="821"/>
      <c r="K870" s="787"/>
      <c r="L870" s="817"/>
    </row>
    <row r="871" spans="1:12">
      <c r="A871" s="820"/>
      <c r="B871" s="820" t="str">
        <f>B$64</f>
        <v>S4</v>
      </c>
      <c r="C871" s="821"/>
      <c r="D871" s="787"/>
      <c r="E871" s="817"/>
      <c r="H871" s="820"/>
      <c r="I871" s="820" t="str">
        <f>I$61</f>
        <v>S1</v>
      </c>
      <c r="J871" s="821"/>
      <c r="K871" s="787"/>
      <c r="L871" s="817"/>
    </row>
    <row r="872" spans="1:12">
      <c r="H872" s="820"/>
      <c r="I872" s="820" t="str">
        <f>I$62</f>
        <v>S2</v>
      </c>
      <c r="J872" s="821"/>
      <c r="K872" s="787"/>
      <c r="L872" s="817"/>
    </row>
    <row r="873" spans="1:12" ht="25">
      <c r="A873" s="796">
        <v>6.2</v>
      </c>
      <c r="B873" s="796"/>
      <c r="C873" s="795" t="s">
        <v>2764</v>
      </c>
      <c r="D873" s="825">
        <v>4</v>
      </c>
      <c r="E873" s="826"/>
      <c r="H873" s="820"/>
      <c r="I873" s="820" t="str">
        <f>I$63</f>
        <v>S3</v>
      </c>
      <c r="J873" s="821"/>
      <c r="K873" s="787"/>
      <c r="L873" s="817"/>
    </row>
    <row r="874" spans="1:12" ht="100">
      <c r="A874" s="820"/>
      <c r="B874" s="820"/>
      <c r="C874" s="822" t="s">
        <v>2771</v>
      </c>
      <c r="D874" s="787"/>
      <c r="E874" s="817"/>
      <c r="H874" s="820"/>
      <c r="I874" s="820" t="str">
        <f>I$64</f>
        <v>S4</v>
      </c>
      <c r="J874" s="821"/>
      <c r="K874" s="787"/>
      <c r="L874" s="817"/>
    </row>
    <row r="875" spans="1:12" ht="62.5">
      <c r="A875" s="820"/>
      <c r="B875" s="820"/>
      <c r="C875" s="822" t="s">
        <v>2772</v>
      </c>
      <c r="D875" s="787"/>
      <c r="E875" s="817"/>
    </row>
    <row r="876" spans="1:12">
      <c r="A876" s="820"/>
      <c r="B876" s="820" t="s">
        <v>2518</v>
      </c>
      <c r="C876" s="821"/>
      <c r="D876" s="787"/>
      <c r="E876" s="817"/>
    </row>
    <row r="877" spans="1:12" ht="19.5" customHeight="1">
      <c r="A877" s="820"/>
      <c r="B877" s="820" t="str">
        <f>B$60</f>
        <v>MA</v>
      </c>
      <c r="C877" s="821" t="s">
        <v>3426</v>
      </c>
      <c r="D877" s="787" t="s">
        <v>3280</v>
      </c>
      <c r="E877" s="817"/>
      <c r="H877" s="796">
        <v>6.3</v>
      </c>
      <c r="I877" s="796"/>
      <c r="J877" s="795" t="s">
        <v>2773</v>
      </c>
      <c r="K877" s="825"/>
      <c r="L877" s="826"/>
    </row>
    <row r="878" spans="1:12">
      <c r="A878" s="820"/>
      <c r="B878" s="820" t="str">
        <f>B$61</f>
        <v>S1</v>
      </c>
      <c r="C878" s="821"/>
      <c r="D878" s="787"/>
      <c r="E878" s="817"/>
      <c r="H878" s="820"/>
      <c r="I878" s="820"/>
      <c r="J878" s="822" t="s">
        <v>460</v>
      </c>
      <c r="K878" s="787"/>
      <c r="L878" s="817"/>
    </row>
    <row r="879" spans="1:12">
      <c r="A879" s="820"/>
      <c r="B879" s="820" t="str">
        <f>B$62</f>
        <v>S2</v>
      </c>
      <c r="C879" s="821"/>
      <c r="D879" s="787"/>
      <c r="E879" s="817"/>
      <c r="H879" s="820"/>
      <c r="I879" s="820" t="s">
        <v>2518</v>
      </c>
      <c r="J879" s="821"/>
      <c r="K879" s="787"/>
      <c r="L879" s="817"/>
    </row>
    <row r="880" spans="1:12">
      <c r="A880" s="820"/>
      <c r="B880" s="820" t="str">
        <f>B$63</f>
        <v>S3</v>
      </c>
      <c r="C880" s="821"/>
      <c r="D880" s="787"/>
      <c r="E880" s="817"/>
      <c r="H880" s="820"/>
      <c r="I880" s="820" t="str">
        <f>I$60</f>
        <v>MA</v>
      </c>
      <c r="J880" s="821"/>
      <c r="K880" s="787"/>
      <c r="L880" s="817"/>
    </row>
    <row r="881" spans="1:12">
      <c r="A881" s="820"/>
      <c r="B881" s="820" t="str">
        <f>B$64</f>
        <v>S4</v>
      </c>
      <c r="C881" s="821"/>
      <c r="D881" s="787"/>
      <c r="E881" s="817"/>
      <c r="H881" s="820"/>
      <c r="I881" s="820" t="str">
        <f>I$61</f>
        <v>S1</v>
      </c>
      <c r="J881" s="821"/>
      <c r="K881" s="787"/>
      <c r="L881" s="817"/>
    </row>
    <row r="882" spans="1:12">
      <c r="A882" s="820"/>
      <c r="B882" s="820"/>
      <c r="C882" s="822"/>
      <c r="D882" s="787"/>
      <c r="E882" s="817"/>
      <c r="H882" s="820"/>
      <c r="I882" s="820"/>
      <c r="J882" s="821"/>
      <c r="K882" s="787"/>
      <c r="L882" s="817"/>
    </row>
    <row r="883" spans="1:12">
      <c r="H883" s="820"/>
      <c r="I883" s="820" t="str">
        <f>I$62</f>
        <v>S2</v>
      </c>
      <c r="J883" s="821"/>
      <c r="K883" s="787"/>
      <c r="L883" s="817"/>
    </row>
    <row r="884" spans="1:12" ht="100">
      <c r="A884" s="820"/>
      <c r="B884" s="820"/>
      <c r="C884" s="822" t="s">
        <v>2774</v>
      </c>
      <c r="D884" s="787"/>
      <c r="E884" s="817"/>
      <c r="H884" s="820"/>
      <c r="I884" s="820" t="str">
        <f>I$63</f>
        <v>S3</v>
      </c>
      <c r="J884" s="821"/>
      <c r="K884" s="787"/>
      <c r="L884" s="817"/>
    </row>
    <row r="885" spans="1:12" ht="87.5">
      <c r="A885" s="820"/>
      <c r="B885" s="820"/>
      <c r="C885" s="831" t="s">
        <v>2775</v>
      </c>
      <c r="D885" s="787"/>
      <c r="E885" s="817"/>
      <c r="H885" s="820"/>
      <c r="I885" s="820"/>
      <c r="J885" s="821"/>
      <c r="K885" s="787"/>
      <c r="L885" s="817"/>
    </row>
    <row r="886" spans="1:12">
      <c r="A886" s="820"/>
      <c r="B886" s="820" t="s">
        <v>2518</v>
      </c>
      <c r="C886" s="821"/>
      <c r="D886" s="787"/>
      <c r="E886" s="817"/>
      <c r="H886" s="820"/>
      <c r="I886" s="820" t="str">
        <f>I$64</f>
        <v>S4</v>
      </c>
      <c r="J886" s="821"/>
      <c r="K886" s="787"/>
      <c r="L886" s="817"/>
    </row>
    <row r="887" spans="1:12">
      <c r="A887" s="820"/>
      <c r="B887" s="820" t="str">
        <f>B$60</f>
        <v>MA</v>
      </c>
      <c r="C887" s="821" t="s">
        <v>3443</v>
      </c>
      <c r="D887" s="787" t="s">
        <v>3280</v>
      </c>
      <c r="E887" s="817"/>
    </row>
    <row r="888" spans="1:12">
      <c r="A888" s="820"/>
      <c r="B888" s="820" t="str">
        <f>B$61</f>
        <v>S1</v>
      </c>
      <c r="C888" s="821"/>
      <c r="D888" s="787"/>
      <c r="E888" s="817"/>
      <c r="H888" s="820"/>
      <c r="I888" s="820"/>
      <c r="J888" s="822" t="s">
        <v>2776</v>
      </c>
      <c r="K888" s="787"/>
      <c r="L888" s="817"/>
    </row>
    <row r="889" spans="1:12">
      <c r="A889" s="820"/>
      <c r="B889" s="820" t="str">
        <f>B$62</f>
        <v>S2</v>
      </c>
      <c r="C889" s="821"/>
      <c r="D889" s="787"/>
      <c r="E889" s="817"/>
      <c r="H889" s="820"/>
      <c r="I889" s="820" t="s">
        <v>2518</v>
      </c>
      <c r="J889" s="821"/>
      <c r="K889" s="787"/>
      <c r="L889" s="817"/>
    </row>
    <row r="890" spans="1:12">
      <c r="A890" s="820"/>
      <c r="B890" s="820" t="str">
        <f>B$63</f>
        <v>S3</v>
      </c>
      <c r="C890" s="821"/>
      <c r="D890" s="787"/>
      <c r="E890" s="817"/>
      <c r="H890" s="820"/>
      <c r="I890" s="820" t="str">
        <f>I$60</f>
        <v>MA</v>
      </c>
      <c r="J890" s="821"/>
      <c r="K890" s="787"/>
      <c r="L890" s="817"/>
    </row>
    <row r="891" spans="1:12">
      <c r="A891" s="820"/>
      <c r="B891" s="820" t="str">
        <f>B$64</f>
        <v>S4</v>
      </c>
      <c r="C891" s="821"/>
      <c r="D891" s="787"/>
      <c r="E891" s="817"/>
      <c r="H891" s="820"/>
      <c r="I891" s="820" t="str">
        <f>I$61</f>
        <v>S1</v>
      </c>
      <c r="J891" s="821"/>
      <c r="K891" s="787"/>
      <c r="L891" s="817"/>
    </row>
    <row r="892" spans="1:12">
      <c r="A892" s="820"/>
      <c r="B892" s="820"/>
      <c r="C892" s="831"/>
      <c r="D892" s="787"/>
      <c r="E892" s="817"/>
      <c r="H892" s="820"/>
      <c r="I892" s="820"/>
      <c r="J892" s="821"/>
      <c r="K892" s="787"/>
      <c r="L892" s="817"/>
    </row>
    <row r="893" spans="1:12" ht="25">
      <c r="A893" s="796">
        <v>6.3</v>
      </c>
      <c r="B893" s="796"/>
      <c r="C893" s="795" t="s">
        <v>2773</v>
      </c>
      <c r="D893" s="825">
        <v>4</v>
      </c>
      <c r="E893" s="826"/>
      <c r="H893" s="820"/>
      <c r="I893" s="820" t="str">
        <f>I$62</f>
        <v>S2</v>
      </c>
      <c r="J893" s="821"/>
      <c r="K893" s="787"/>
      <c r="L893" s="817"/>
    </row>
    <row r="894" spans="1:12" ht="175">
      <c r="A894" s="820"/>
      <c r="B894" s="820"/>
      <c r="C894" s="822" t="s">
        <v>2777</v>
      </c>
      <c r="D894" s="787"/>
      <c r="E894" s="817"/>
      <c r="H894" s="820"/>
      <c r="I894" s="820" t="str">
        <f>I$63</f>
        <v>S3</v>
      </c>
      <c r="J894" s="821"/>
      <c r="K894" s="787"/>
      <c r="L894" s="817"/>
    </row>
    <row r="895" spans="1:12">
      <c r="A895" s="820"/>
      <c r="B895" s="820" t="s">
        <v>2518</v>
      </c>
      <c r="C895" s="821"/>
      <c r="D895" s="787"/>
      <c r="E895" s="817"/>
      <c r="H895" s="820"/>
      <c r="I895" s="820" t="str">
        <f>I$64</f>
        <v>S4</v>
      </c>
      <c r="J895" s="821"/>
      <c r="K895" s="787"/>
      <c r="L895" s="817"/>
    </row>
    <row r="896" spans="1:12">
      <c r="A896" s="820"/>
      <c r="B896" s="820" t="str">
        <f>B$60</f>
        <v>MA</v>
      </c>
      <c r="C896" s="821" t="s">
        <v>3427</v>
      </c>
      <c r="D896" s="787" t="s">
        <v>3280</v>
      </c>
      <c r="E896" s="817"/>
    </row>
    <row r="897" spans="1:12">
      <c r="A897" s="820"/>
      <c r="B897" s="820" t="str">
        <f>B$61</f>
        <v>S1</v>
      </c>
      <c r="C897" s="821"/>
      <c r="D897" s="787"/>
      <c r="E897" s="817"/>
      <c r="H897" s="820"/>
      <c r="I897" s="820"/>
      <c r="J897" s="822" t="s">
        <v>2778</v>
      </c>
      <c r="K897" s="787"/>
      <c r="L897" s="817"/>
    </row>
    <row r="898" spans="1:12">
      <c r="A898" s="820"/>
      <c r="B898" s="820" t="str">
        <f>B$62</f>
        <v>S2</v>
      </c>
      <c r="C898" s="821"/>
      <c r="D898" s="787"/>
      <c r="E898" s="817"/>
      <c r="H898" s="820"/>
      <c r="I898" s="820" t="s">
        <v>2518</v>
      </c>
      <c r="J898" s="821"/>
      <c r="K898" s="787"/>
      <c r="L898" s="817"/>
    </row>
    <row r="899" spans="1:12">
      <c r="A899" s="820"/>
      <c r="B899" s="820" t="str">
        <f>B$63</f>
        <v>S3</v>
      </c>
      <c r="C899" s="821"/>
      <c r="D899" s="787"/>
      <c r="E899" s="817"/>
      <c r="H899" s="820"/>
      <c r="I899" s="820" t="str">
        <f>I$60</f>
        <v>MA</v>
      </c>
      <c r="J899" s="821"/>
      <c r="K899" s="787"/>
      <c r="L899" s="817"/>
    </row>
    <row r="900" spans="1:12">
      <c r="A900" s="820"/>
      <c r="B900" s="820" t="str">
        <f>B$64</f>
        <v>S4</v>
      </c>
      <c r="C900" s="821"/>
      <c r="D900" s="787"/>
      <c r="E900" s="817"/>
      <c r="H900" s="820"/>
      <c r="I900" s="820" t="str">
        <f>I$61</f>
        <v>S1</v>
      </c>
      <c r="J900" s="821"/>
      <c r="K900" s="787"/>
      <c r="L900" s="817"/>
    </row>
    <row r="901" spans="1:12">
      <c r="H901" s="820"/>
      <c r="I901" s="820" t="str">
        <f>I$62</f>
        <v>S2</v>
      </c>
      <c r="J901" s="821"/>
      <c r="K901" s="787"/>
      <c r="L901" s="817"/>
    </row>
    <row r="902" spans="1:12" ht="25">
      <c r="A902" s="820"/>
      <c r="B902" s="820"/>
      <c r="C902" s="822" t="s">
        <v>2779</v>
      </c>
      <c r="D902" s="787"/>
      <c r="E902" s="817"/>
      <c r="H902" s="820"/>
      <c r="I902" s="820" t="str">
        <f>I$63</f>
        <v>S3</v>
      </c>
      <c r="J902" s="821"/>
      <c r="K902" s="787"/>
      <c r="L902" s="817"/>
    </row>
    <row r="903" spans="1:12">
      <c r="A903" s="820"/>
      <c r="B903" s="820" t="s">
        <v>2518</v>
      </c>
      <c r="C903" s="821"/>
      <c r="D903" s="787"/>
      <c r="E903" s="817"/>
      <c r="H903" s="820"/>
      <c r="I903" s="820" t="str">
        <f>I$64</f>
        <v>S4</v>
      </c>
      <c r="J903" s="821"/>
      <c r="K903" s="787"/>
      <c r="L903" s="817"/>
    </row>
    <row r="904" spans="1:12">
      <c r="A904" s="820"/>
      <c r="B904" s="820" t="str">
        <f>B$60</f>
        <v>MA</v>
      </c>
      <c r="C904" s="821" t="s">
        <v>3430</v>
      </c>
      <c r="D904" s="787" t="s">
        <v>3280</v>
      </c>
      <c r="E904" s="817"/>
    </row>
    <row r="905" spans="1:12">
      <c r="A905" s="820"/>
      <c r="B905" s="820" t="str">
        <f>B$61</f>
        <v>S1</v>
      </c>
      <c r="C905" s="821"/>
      <c r="D905" s="787"/>
      <c r="E905" s="817"/>
      <c r="H905" s="820"/>
      <c r="I905" s="820"/>
      <c r="J905" s="822" t="s">
        <v>2780</v>
      </c>
      <c r="K905" s="787"/>
      <c r="L905" s="817"/>
    </row>
    <row r="906" spans="1:12">
      <c r="A906" s="820"/>
      <c r="B906" s="820" t="str">
        <f>B$62</f>
        <v>S2</v>
      </c>
      <c r="C906" s="821"/>
      <c r="D906" s="787"/>
      <c r="E906" s="817"/>
      <c r="H906" s="820"/>
      <c r="I906" s="820" t="s">
        <v>2518</v>
      </c>
      <c r="J906" s="821"/>
      <c r="K906" s="787"/>
      <c r="L906" s="817"/>
    </row>
    <row r="907" spans="1:12">
      <c r="A907" s="820"/>
      <c r="B907" s="820" t="str">
        <f>B$63</f>
        <v>S3</v>
      </c>
      <c r="C907" s="821"/>
      <c r="D907" s="787"/>
      <c r="E907" s="817"/>
      <c r="H907" s="820"/>
      <c r="I907" s="820" t="str">
        <f>I$60</f>
        <v>MA</v>
      </c>
      <c r="J907" s="821"/>
      <c r="K907" s="787"/>
      <c r="L907" s="817"/>
    </row>
    <row r="908" spans="1:12">
      <c r="A908" s="820"/>
      <c r="B908" s="820" t="str">
        <f>B$64</f>
        <v>S4</v>
      </c>
      <c r="C908" s="821"/>
      <c r="D908" s="787"/>
      <c r="E908" s="817"/>
      <c r="H908" s="820"/>
      <c r="I908" s="820" t="str">
        <f>I$61</f>
        <v>S1</v>
      </c>
      <c r="J908" s="821"/>
      <c r="K908" s="787"/>
      <c r="L908" s="817"/>
    </row>
    <row r="909" spans="1:12">
      <c r="H909" s="820"/>
      <c r="I909" s="820" t="str">
        <f>I$62</f>
        <v>S2</v>
      </c>
      <c r="J909" s="821"/>
      <c r="K909" s="787"/>
      <c r="L909" s="817"/>
    </row>
    <row r="910" spans="1:12" ht="112.5">
      <c r="A910" s="820"/>
      <c r="B910" s="820"/>
      <c r="C910" s="822" t="s">
        <v>2781</v>
      </c>
      <c r="D910" s="787"/>
      <c r="E910" s="817"/>
      <c r="H910" s="820"/>
      <c r="I910" s="820" t="str">
        <f>I$63</f>
        <v>S3</v>
      </c>
      <c r="J910" s="821"/>
      <c r="K910" s="787"/>
      <c r="L910" s="817"/>
    </row>
    <row r="911" spans="1:12" ht="37.5">
      <c r="A911" s="820"/>
      <c r="B911" s="820"/>
      <c r="C911" s="822" t="s">
        <v>2782</v>
      </c>
      <c r="D911" s="787"/>
      <c r="E911" s="817"/>
      <c r="H911" s="820"/>
      <c r="I911" s="820"/>
      <c r="J911" s="821"/>
      <c r="K911" s="787"/>
      <c r="L911" s="817"/>
    </row>
    <row r="912" spans="1:12">
      <c r="A912" s="820"/>
      <c r="B912" s="820" t="s">
        <v>2518</v>
      </c>
      <c r="C912" s="821"/>
      <c r="D912" s="787"/>
      <c r="E912" s="817"/>
      <c r="H912" s="820"/>
      <c r="I912" s="820" t="str">
        <f>I$64</f>
        <v>S4</v>
      </c>
      <c r="J912" s="821"/>
      <c r="K912" s="787"/>
      <c r="L912" s="817"/>
    </row>
    <row r="913" spans="1:12">
      <c r="A913" s="820"/>
      <c r="B913" s="820" t="str">
        <f>B$60</f>
        <v>MA</v>
      </c>
      <c r="C913" s="821" t="s">
        <v>3431</v>
      </c>
      <c r="D913" s="787" t="s">
        <v>3280</v>
      </c>
      <c r="E913" s="817"/>
    </row>
    <row r="914" spans="1:12" ht="19.5" customHeight="1">
      <c r="A914" s="820"/>
      <c r="B914" s="820" t="str">
        <f>B$61</f>
        <v>S1</v>
      </c>
      <c r="C914" s="821"/>
      <c r="D914" s="787"/>
      <c r="E914" s="817"/>
      <c r="H914" s="820"/>
      <c r="I914" s="820"/>
      <c r="J914" s="822" t="s">
        <v>2783</v>
      </c>
      <c r="K914" s="787"/>
      <c r="L914" s="817"/>
    </row>
    <row r="915" spans="1:12">
      <c r="A915" s="820"/>
      <c r="B915" s="820" t="str">
        <f>B$62</f>
        <v>S2</v>
      </c>
      <c r="C915" s="821"/>
      <c r="D915" s="787"/>
      <c r="E915" s="817"/>
      <c r="H915" s="820"/>
      <c r="I915" s="820" t="s">
        <v>2518</v>
      </c>
      <c r="J915" s="821"/>
      <c r="K915" s="787"/>
      <c r="L915" s="817"/>
    </row>
    <row r="916" spans="1:12">
      <c r="A916" s="820"/>
      <c r="B916" s="820" t="str">
        <f>B$63</f>
        <v>S3</v>
      </c>
      <c r="C916" s="821"/>
      <c r="D916" s="787"/>
      <c r="E916" s="817"/>
      <c r="H916" s="820"/>
      <c r="I916" s="820" t="str">
        <f>I$60</f>
        <v>MA</v>
      </c>
      <c r="J916" s="821"/>
      <c r="K916" s="787"/>
      <c r="L916" s="817"/>
    </row>
    <row r="917" spans="1:12">
      <c r="A917" s="820"/>
      <c r="B917" s="820" t="str">
        <f>B$64</f>
        <v>S4</v>
      </c>
      <c r="C917" s="821"/>
      <c r="D917" s="787"/>
      <c r="E917" s="817"/>
      <c r="H917" s="820"/>
      <c r="I917" s="820" t="str">
        <f>I$61</f>
        <v>S1</v>
      </c>
      <c r="J917" s="821"/>
      <c r="K917" s="787"/>
      <c r="L917" s="817"/>
    </row>
    <row r="918" spans="1:12">
      <c r="H918" s="820"/>
      <c r="I918" s="820" t="str">
        <f>I$62</f>
        <v>S2</v>
      </c>
      <c r="J918" s="821"/>
      <c r="K918" s="787"/>
      <c r="L918" s="817"/>
    </row>
    <row r="919" spans="1:12" ht="25">
      <c r="A919" s="820"/>
      <c r="B919" s="820"/>
      <c r="C919" s="822" t="s">
        <v>2784</v>
      </c>
      <c r="D919" s="787"/>
      <c r="E919" s="817"/>
      <c r="H919" s="820"/>
      <c r="I919" s="820" t="str">
        <f>I$63</f>
        <v>S3</v>
      </c>
      <c r="J919" s="821"/>
      <c r="K919" s="787"/>
      <c r="L919" s="817"/>
    </row>
    <row r="920" spans="1:12">
      <c r="A920" s="820"/>
      <c r="B920" s="820" t="s">
        <v>2518</v>
      </c>
      <c r="C920" s="821"/>
      <c r="D920" s="787"/>
      <c r="E920" s="817"/>
      <c r="H920" s="820"/>
      <c r="I920" s="820" t="str">
        <f>I$64</f>
        <v>S4</v>
      </c>
      <c r="J920" s="821"/>
      <c r="K920" s="787"/>
      <c r="L920" s="817"/>
    </row>
    <row r="921" spans="1:12">
      <c r="A921" s="820"/>
      <c r="B921" s="820" t="str">
        <f>B$60</f>
        <v>MA</v>
      </c>
      <c r="C921" s="821" t="s">
        <v>3432</v>
      </c>
      <c r="D921" s="787" t="s">
        <v>3280</v>
      </c>
      <c r="E921" s="817"/>
    </row>
    <row r="922" spans="1:12">
      <c r="A922" s="820"/>
      <c r="B922" s="820" t="str">
        <f>B$61</f>
        <v>S1</v>
      </c>
      <c r="C922" s="821"/>
      <c r="D922" s="787"/>
      <c r="E922" s="817"/>
      <c r="H922" s="820"/>
      <c r="I922" s="820"/>
      <c r="J922" s="822" t="s">
        <v>2785</v>
      </c>
      <c r="K922" s="787"/>
      <c r="L922" s="817"/>
    </row>
    <row r="923" spans="1:12">
      <c r="A923" s="820"/>
      <c r="B923" s="820" t="str">
        <f>B$62</f>
        <v>S2</v>
      </c>
      <c r="C923" s="821"/>
      <c r="D923" s="787"/>
      <c r="E923" s="817"/>
      <c r="H923" s="820"/>
      <c r="I923" s="820" t="s">
        <v>2518</v>
      </c>
      <c r="J923" s="821"/>
      <c r="K923" s="787"/>
      <c r="L923" s="817"/>
    </row>
    <row r="924" spans="1:12">
      <c r="A924" s="820"/>
      <c r="B924" s="820" t="str">
        <f>B$63</f>
        <v>S3</v>
      </c>
      <c r="C924" s="821"/>
      <c r="D924" s="787"/>
      <c r="E924" s="817"/>
      <c r="H924" s="820"/>
      <c r="I924" s="820" t="str">
        <f>I$60</f>
        <v>MA</v>
      </c>
      <c r="J924" s="821"/>
      <c r="K924" s="787"/>
      <c r="L924" s="817"/>
    </row>
    <row r="925" spans="1:12">
      <c r="A925" s="820"/>
      <c r="B925" s="820" t="str">
        <f>B$64</f>
        <v>S4</v>
      </c>
      <c r="C925" s="821"/>
      <c r="D925" s="787"/>
      <c r="E925" s="817"/>
      <c r="H925" s="820"/>
      <c r="I925" s="820" t="str">
        <f>I$61</f>
        <v>S1</v>
      </c>
      <c r="J925" s="821"/>
      <c r="K925" s="787"/>
      <c r="L925" s="817"/>
    </row>
    <row r="926" spans="1:12">
      <c r="H926" s="820"/>
      <c r="I926" s="820" t="str">
        <f>I$62</f>
        <v>S2</v>
      </c>
      <c r="J926" s="821"/>
      <c r="K926" s="787"/>
      <c r="L926" s="817"/>
    </row>
    <row r="927" spans="1:12" ht="112.5">
      <c r="A927" s="820"/>
      <c r="B927" s="820"/>
      <c r="C927" s="822" t="s">
        <v>2786</v>
      </c>
      <c r="D927" s="787"/>
      <c r="E927" s="817"/>
      <c r="H927" s="820"/>
      <c r="I927" s="820" t="str">
        <f>I$63</f>
        <v>S3</v>
      </c>
      <c r="J927" s="821"/>
      <c r="K927" s="787"/>
      <c r="L927" s="817"/>
    </row>
    <row r="928" spans="1:12">
      <c r="A928" s="820"/>
      <c r="B928" s="820" t="s">
        <v>2518</v>
      </c>
      <c r="C928" s="821"/>
      <c r="D928" s="787"/>
      <c r="E928" s="817"/>
      <c r="H928" s="820"/>
      <c r="I928" s="820" t="str">
        <f>I$64</f>
        <v>S4</v>
      </c>
      <c r="J928" s="821"/>
      <c r="K928" s="787"/>
      <c r="L928" s="817"/>
    </row>
    <row r="929" spans="1:12" ht="25">
      <c r="A929" s="820"/>
      <c r="B929" s="820" t="str">
        <f>B$60</f>
        <v>MA</v>
      </c>
      <c r="C929" s="821" t="s">
        <v>3434</v>
      </c>
      <c r="D929" s="787" t="s">
        <v>3280</v>
      </c>
      <c r="E929" s="817"/>
    </row>
    <row r="930" spans="1:12">
      <c r="A930" s="820"/>
      <c r="B930" s="820" t="str">
        <f>B$61</f>
        <v>S1</v>
      </c>
      <c r="C930" s="821"/>
      <c r="D930" s="787"/>
      <c r="E930" s="817"/>
      <c r="H930" s="820"/>
      <c r="I930" s="820"/>
      <c r="J930" s="822" t="s">
        <v>2787</v>
      </c>
      <c r="K930" s="787"/>
      <c r="L930" s="817"/>
    </row>
    <row r="931" spans="1:12">
      <c r="A931" s="820"/>
      <c r="B931" s="820" t="str">
        <f>B$62</f>
        <v>S2</v>
      </c>
      <c r="C931" s="821"/>
      <c r="D931" s="787"/>
      <c r="E931" s="817"/>
      <c r="H931" s="820"/>
      <c r="I931" s="820" t="s">
        <v>2518</v>
      </c>
      <c r="J931" s="821"/>
      <c r="K931" s="787"/>
      <c r="L931" s="817"/>
    </row>
    <row r="932" spans="1:12">
      <c r="A932" s="820"/>
      <c r="B932" s="820" t="str">
        <f>B$63</f>
        <v>S3</v>
      </c>
      <c r="C932" s="821"/>
      <c r="D932" s="787"/>
      <c r="E932" s="817"/>
      <c r="H932" s="820"/>
      <c r="I932" s="820" t="str">
        <f>I$60</f>
        <v>MA</v>
      </c>
      <c r="J932" s="821"/>
      <c r="K932" s="787"/>
      <c r="L932" s="817"/>
    </row>
    <row r="933" spans="1:12">
      <c r="A933" s="820"/>
      <c r="B933" s="820" t="str">
        <f>B$64</f>
        <v>S4</v>
      </c>
      <c r="C933" s="821"/>
      <c r="D933" s="787"/>
      <c r="E933" s="817"/>
      <c r="H933" s="820"/>
      <c r="I933" s="820" t="str">
        <f>I$61</f>
        <v>S1</v>
      </c>
      <c r="J933" s="821"/>
      <c r="K933" s="787"/>
      <c r="L933" s="817"/>
    </row>
    <row r="934" spans="1:12">
      <c r="H934" s="820"/>
      <c r="I934" s="820" t="str">
        <f>I$62</f>
        <v>S2</v>
      </c>
      <c r="J934" s="821"/>
      <c r="K934" s="787"/>
      <c r="L934" s="817"/>
    </row>
    <row r="935" spans="1:12" ht="25">
      <c r="A935" s="820"/>
      <c r="B935" s="820"/>
      <c r="C935" s="822" t="s">
        <v>2788</v>
      </c>
      <c r="D935" s="787"/>
      <c r="E935" s="817"/>
      <c r="H935" s="820"/>
      <c r="I935" s="820" t="str">
        <f>I$63</f>
        <v>S3</v>
      </c>
      <c r="J935" s="821"/>
      <c r="K935" s="787"/>
      <c r="L935" s="817"/>
    </row>
    <row r="936" spans="1:12">
      <c r="A936" s="820"/>
      <c r="B936" s="820" t="s">
        <v>2518</v>
      </c>
      <c r="C936" s="821"/>
      <c r="D936" s="787"/>
      <c r="E936" s="817"/>
      <c r="H936" s="820"/>
      <c r="I936" s="820" t="str">
        <f>I$64</f>
        <v>S4</v>
      </c>
      <c r="J936" s="821"/>
      <c r="K936" s="787"/>
      <c r="L936" s="817"/>
    </row>
    <row r="937" spans="1:12">
      <c r="A937" s="820"/>
      <c r="B937" s="820" t="str">
        <f>B$60</f>
        <v>MA</v>
      </c>
      <c r="C937" s="821" t="s">
        <v>3433</v>
      </c>
      <c r="D937" s="787" t="s">
        <v>3280</v>
      </c>
      <c r="E937" s="817"/>
    </row>
    <row r="938" spans="1:12">
      <c r="A938" s="820"/>
      <c r="B938" s="820" t="str">
        <f>B$61</f>
        <v>S1</v>
      </c>
      <c r="C938" s="821"/>
      <c r="D938" s="787"/>
      <c r="E938" s="817"/>
      <c r="H938" s="820"/>
      <c r="I938" s="820"/>
      <c r="J938" s="822" t="s">
        <v>2789</v>
      </c>
      <c r="K938" s="787"/>
      <c r="L938" s="817"/>
    </row>
    <row r="939" spans="1:12">
      <c r="A939" s="820"/>
      <c r="B939" s="820" t="str">
        <f>B$62</f>
        <v>S2</v>
      </c>
      <c r="C939" s="821"/>
      <c r="D939" s="787"/>
      <c r="E939" s="817"/>
      <c r="H939" s="820"/>
      <c r="I939" s="820" t="s">
        <v>2518</v>
      </c>
      <c r="J939" s="821"/>
      <c r="K939" s="787"/>
      <c r="L939" s="817"/>
    </row>
    <row r="940" spans="1:12">
      <c r="A940" s="820"/>
      <c r="B940" s="820" t="str">
        <f>B$63</f>
        <v>S3</v>
      </c>
      <c r="C940" s="821"/>
      <c r="D940" s="787"/>
      <c r="E940" s="817"/>
      <c r="H940" s="820"/>
      <c r="I940" s="820" t="str">
        <f>I$60</f>
        <v>MA</v>
      </c>
      <c r="J940" s="821"/>
      <c r="K940" s="787"/>
      <c r="L940" s="817"/>
    </row>
    <row r="941" spans="1:12">
      <c r="A941" s="820"/>
      <c r="B941" s="820" t="str">
        <f>B$64</f>
        <v>S4</v>
      </c>
      <c r="C941" s="821"/>
      <c r="D941" s="787"/>
      <c r="E941" s="817"/>
      <c r="H941" s="820"/>
      <c r="I941" s="820" t="str">
        <f>I$61</f>
        <v>S1</v>
      </c>
      <c r="J941" s="821"/>
      <c r="K941" s="787"/>
      <c r="L941" s="817"/>
    </row>
    <row r="942" spans="1:12">
      <c r="H942" s="820"/>
      <c r="I942" s="820" t="str">
        <f>I$62</f>
        <v>S2</v>
      </c>
      <c r="J942" s="821"/>
      <c r="K942" s="787"/>
      <c r="L942" s="817"/>
    </row>
    <row r="943" spans="1:12">
      <c r="A943" s="820"/>
      <c r="B943" s="820"/>
      <c r="C943" s="822" t="s">
        <v>2790</v>
      </c>
      <c r="D943" s="787"/>
      <c r="E943" s="817"/>
      <c r="H943" s="820"/>
      <c r="I943" s="820" t="str">
        <f>I$63</f>
        <v>S3</v>
      </c>
      <c r="J943" s="821"/>
      <c r="K943" s="787"/>
      <c r="L943" s="817"/>
    </row>
    <row r="944" spans="1:12" ht="25">
      <c r="A944" s="820"/>
      <c r="B944" s="820"/>
      <c r="C944" s="831" t="s">
        <v>2791</v>
      </c>
      <c r="D944" s="787"/>
      <c r="E944" s="817"/>
      <c r="H944" s="820"/>
      <c r="I944" s="820"/>
      <c r="J944" s="821"/>
      <c r="K944" s="787"/>
      <c r="L944" s="817"/>
    </row>
    <row r="945" spans="1:12">
      <c r="A945" s="820"/>
      <c r="B945" s="820" t="s">
        <v>2518</v>
      </c>
      <c r="C945" s="821"/>
      <c r="D945" s="787"/>
      <c r="E945" s="817"/>
      <c r="H945" s="820"/>
      <c r="I945" s="820" t="str">
        <f>I$64</f>
        <v>S4</v>
      </c>
      <c r="J945" s="821"/>
      <c r="K945" s="787"/>
      <c r="L945" s="817"/>
    </row>
    <row r="946" spans="1:12" ht="25">
      <c r="A946" s="820"/>
      <c r="B946" s="820" t="str">
        <f>B$60</f>
        <v>MA</v>
      </c>
      <c r="C946" s="821" t="s">
        <v>3435</v>
      </c>
      <c r="D946" s="787" t="s">
        <v>3280</v>
      </c>
      <c r="E946" s="817"/>
    </row>
    <row r="947" spans="1:12" ht="16.5" customHeight="1">
      <c r="A947" s="820"/>
      <c r="B947" s="820" t="str">
        <f>B$61</f>
        <v>S1</v>
      </c>
      <c r="C947" s="821"/>
      <c r="D947" s="787"/>
      <c r="E947" s="817"/>
      <c r="H947" s="796">
        <v>6.4</v>
      </c>
      <c r="I947" s="796"/>
      <c r="J947" s="795" t="s">
        <v>2792</v>
      </c>
      <c r="K947" s="825"/>
      <c r="L947" s="826"/>
    </row>
    <row r="948" spans="1:12" ht="19.5" customHeight="1">
      <c r="A948" s="820"/>
      <c r="B948" s="820" t="str">
        <f>B$62</f>
        <v>S2</v>
      </c>
      <c r="C948" s="821"/>
      <c r="D948" s="787"/>
      <c r="E948" s="817"/>
      <c r="H948" s="820"/>
      <c r="I948" s="820"/>
      <c r="J948" s="822" t="s">
        <v>2793</v>
      </c>
      <c r="K948" s="787"/>
      <c r="L948" s="817"/>
    </row>
    <row r="949" spans="1:12">
      <c r="A949" s="820"/>
      <c r="B949" s="820" t="str">
        <f>B$63</f>
        <v>S3</v>
      </c>
      <c r="C949" s="821"/>
      <c r="D949" s="787"/>
      <c r="E949" s="817"/>
      <c r="H949" s="820"/>
      <c r="I949" s="820" t="s">
        <v>2518</v>
      </c>
      <c r="J949" s="821"/>
      <c r="K949" s="787"/>
      <c r="L949" s="817"/>
    </row>
    <row r="950" spans="1:12">
      <c r="A950" s="820"/>
      <c r="B950" s="820" t="str">
        <f>B$64</f>
        <v>S4</v>
      </c>
      <c r="C950" s="821"/>
      <c r="D950" s="787"/>
      <c r="E950" s="817"/>
      <c r="H950" s="820"/>
      <c r="I950" s="820" t="str">
        <f>I$60</f>
        <v>MA</v>
      </c>
      <c r="J950" s="821"/>
      <c r="K950" s="787"/>
      <c r="L950" s="817"/>
    </row>
    <row r="951" spans="1:12">
      <c r="H951" s="820"/>
      <c r="I951" s="820" t="str">
        <f>I$61</f>
        <v>S1</v>
      </c>
      <c r="J951" s="821"/>
      <c r="K951" s="787"/>
      <c r="L951" s="817"/>
    </row>
    <row r="952" spans="1:12" ht="25">
      <c r="A952" s="820"/>
      <c r="B952" s="820"/>
      <c r="C952" s="822" t="s">
        <v>2794</v>
      </c>
      <c r="D952" s="787"/>
      <c r="E952" s="817"/>
      <c r="H952" s="820"/>
      <c r="I952" s="820" t="str">
        <f>I$62</f>
        <v>S2</v>
      </c>
      <c r="J952" s="821"/>
      <c r="K952" s="787"/>
      <c r="L952" s="817"/>
    </row>
    <row r="953" spans="1:12">
      <c r="A953" s="820"/>
      <c r="B953" s="820" t="s">
        <v>2518</v>
      </c>
      <c r="C953" s="821"/>
      <c r="D953" s="787"/>
      <c r="E953" s="817"/>
      <c r="H953" s="820"/>
      <c r="I953" s="820" t="str">
        <f>I$63</f>
        <v>S3</v>
      </c>
      <c r="J953" s="821"/>
      <c r="K953" s="787"/>
      <c r="L953" s="817"/>
    </row>
    <row r="954" spans="1:12">
      <c r="A954" s="820"/>
      <c r="B954" s="820" t="str">
        <f>B$60</f>
        <v>MA</v>
      </c>
      <c r="C954" s="821" t="s">
        <v>3436</v>
      </c>
      <c r="D954" s="787" t="s">
        <v>3280</v>
      </c>
      <c r="E954" s="817"/>
      <c r="H954" s="820"/>
      <c r="I954" s="820" t="str">
        <f>I$64</f>
        <v>S4</v>
      </c>
      <c r="J954" s="821"/>
      <c r="K954" s="787"/>
      <c r="L954" s="817"/>
    </row>
    <row r="955" spans="1:12">
      <c r="A955" s="820"/>
      <c r="B955" s="820" t="str">
        <f>B$61</f>
        <v>S1</v>
      </c>
      <c r="C955" s="821"/>
      <c r="D955" s="787"/>
      <c r="E955" s="817"/>
    </row>
    <row r="956" spans="1:12" ht="36.75" customHeight="1">
      <c r="A956" s="820"/>
      <c r="B956" s="820" t="str">
        <f>B$62</f>
        <v>S2</v>
      </c>
      <c r="C956" s="821"/>
      <c r="D956" s="787"/>
      <c r="E956" s="817"/>
      <c r="H956" s="820"/>
      <c r="I956" s="820"/>
      <c r="J956" s="822" t="s">
        <v>2795</v>
      </c>
      <c r="K956" s="787"/>
      <c r="L956" s="817"/>
    </row>
    <row r="957" spans="1:12">
      <c r="A957" s="820"/>
      <c r="B957" s="820" t="str">
        <f>B$63</f>
        <v>S3</v>
      </c>
      <c r="C957" s="821"/>
      <c r="D957" s="787"/>
      <c r="E957" s="817"/>
      <c r="H957" s="820"/>
      <c r="I957" s="820" t="s">
        <v>2518</v>
      </c>
      <c r="J957" s="821"/>
      <c r="K957" s="787"/>
      <c r="L957" s="817"/>
    </row>
    <row r="958" spans="1:12">
      <c r="A958" s="820"/>
      <c r="B958" s="820" t="str">
        <f>B$64</f>
        <v>S4</v>
      </c>
      <c r="C958" s="821"/>
      <c r="D958" s="787"/>
      <c r="E958" s="817"/>
      <c r="H958" s="820"/>
      <c r="I958" s="820" t="str">
        <f>I$60</f>
        <v>MA</v>
      </c>
      <c r="J958" s="821"/>
      <c r="K958" s="787"/>
      <c r="L958" s="817"/>
    </row>
    <row r="959" spans="1:12">
      <c r="H959" s="820"/>
      <c r="I959" s="820" t="str">
        <f>I$61</f>
        <v>S1</v>
      </c>
      <c r="J959" s="821"/>
      <c r="K959" s="787"/>
      <c r="L959" s="817"/>
    </row>
    <row r="960" spans="1:12" ht="79.5" customHeight="1">
      <c r="A960" s="796">
        <v>6.4</v>
      </c>
      <c r="B960" s="796"/>
      <c r="C960" s="795" t="s">
        <v>2792</v>
      </c>
      <c r="D960" s="825">
        <v>3</v>
      </c>
      <c r="E960" s="826"/>
      <c r="H960" s="820"/>
      <c r="I960" s="820" t="str">
        <f>I$62</f>
        <v>S2</v>
      </c>
      <c r="J960" s="821"/>
      <c r="K960" s="787"/>
      <c r="L960" s="817"/>
    </row>
    <row r="961" spans="1:12" ht="100">
      <c r="A961" s="820"/>
      <c r="B961" s="820"/>
      <c r="C961" s="822" t="s">
        <v>2796</v>
      </c>
      <c r="D961" s="787"/>
      <c r="E961" s="817"/>
      <c r="H961" s="820"/>
      <c r="I961" s="820" t="str">
        <f>I$63</f>
        <v>S3</v>
      </c>
      <c r="J961" s="821"/>
      <c r="K961" s="787"/>
      <c r="L961" s="817"/>
    </row>
    <row r="962" spans="1:12" ht="162.5">
      <c r="A962" s="820"/>
      <c r="B962" s="820"/>
      <c r="C962" s="822" t="s">
        <v>2797</v>
      </c>
      <c r="D962" s="787"/>
      <c r="E962" s="817"/>
      <c r="H962" s="820"/>
      <c r="I962" s="820"/>
      <c r="J962" s="821"/>
      <c r="K962" s="787"/>
      <c r="L962" s="817"/>
    </row>
    <row r="963" spans="1:12">
      <c r="A963" s="820"/>
      <c r="B963" s="820" t="s">
        <v>2518</v>
      </c>
      <c r="C963" s="821"/>
      <c r="D963" s="787"/>
      <c r="E963" s="817"/>
      <c r="H963" s="820"/>
      <c r="I963" s="820" t="str">
        <f>I$64</f>
        <v>S4</v>
      </c>
      <c r="J963" s="821"/>
      <c r="K963" s="787"/>
      <c r="L963" s="817"/>
    </row>
    <row r="964" spans="1:12" ht="25">
      <c r="A964" s="820"/>
      <c r="B964" s="820" t="str">
        <f>B$60</f>
        <v>MA</v>
      </c>
      <c r="C964" s="821" t="s">
        <v>3552</v>
      </c>
      <c r="D964" s="787" t="s">
        <v>3280</v>
      </c>
      <c r="E964" s="817"/>
    </row>
    <row r="965" spans="1:12" ht="17.25" customHeight="1">
      <c r="A965" s="820"/>
      <c r="B965" s="820" t="str">
        <f>B$61</f>
        <v>S1</v>
      </c>
      <c r="C965" s="821"/>
      <c r="D965" s="787"/>
      <c r="E965" s="817"/>
      <c r="H965" s="796">
        <v>6.5</v>
      </c>
      <c r="I965" s="796"/>
      <c r="J965" s="795" t="s">
        <v>2798</v>
      </c>
      <c r="K965" s="825"/>
      <c r="L965" s="826"/>
    </row>
    <row r="966" spans="1:12">
      <c r="A966" s="820"/>
      <c r="B966" s="820" t="str">
        <f>B$62</f>
        <v>S2</v>
      </c>
      <c r="C966" s="821"/>
      <c r="D966" s="787"/>
      <c r="E966" s="817"/>
      <c r="H966" s="820"/>
      <c r="I966" s="820"/>
      <c r="J966" s="822" t="s">
        <v>2799</v>
      </c>
      <c r="K966" s="787"/>
      <c r="L966" s="817"/>
    </row>
    <row r="967" spans="1:12">
      <c r="A967" s="820"/>
      <c r="B967" s="820" t="str">
        <f>B$63</f>
        <v>S3</v>
      </c>
      <c r="C967" s="821"/>
      <c r="D967" s="787"/>
      <c r="E967" s="817"/>
      <c r="H967" s="820"/>
      <c r="I967" s="820" t="s">
        <v>2518</v>
      </c>
      <c r="J967" s="821"/>
      <c r="K967" s="787"/>
      <c r="L967" s="817"/>
    </row>
    <row r="968" spans="1:12">
      <c r="A968" s="820"/>
      <c r="B968" s="820" t="str">
        <f>B$64</f>
        <v>S4</v>
      </c>
      <c r="C968" s="821"/>
      <c r="D968" s="787"/>
      <c r="E968" s="817"/>
      <c r="H968" s="820"/>
      <c r="I968" s="820" t="str">
        <f>I$60</f>
        <v>MA</v>
      </c>
      <c r="J968" s="821"/>
      <c r="K968" s="787"/>
      <c r="L968" s="817"/>
    </row>
    <row r="969" spans="1:12">
      <c r="A969" s="820"/>
      <c r="B969" s="820"/>
      <c r="C969" s="822"/>
      <c r="D969" s="787"/>
      <c r="E969" s="817"/>
      <c r="H969" s="820"/>
      <c r="I969" s="820"/>
      <c r="J969" s="821"/>
      <c r="K969" s="787"/>
      <c r="L969" s="817"/>
    </row>
    <row r="970" spans="1:12">
      <c r="H970" s="820"/>
      <c r="I970" s="820" t="str">
        <f>I$61</f>
        <v>S1</v>
      </c>
      <c r="J970" s="821"/>
      <c r="K970" s="787"/>
      <c r="L970" s="817"/>
    </row>
    <row r="971" spans="1:12" ht="112.5">
      <c r="A971" s="820"/>
      <c r="B971" s="820"/>
      <c r="C971" s="822" t="s">
        <v>2800</v>
      </c>
      <c r="D971" s="787"/>
      <c r="E971" s="817"/>
      <c r="H971" s="820"/>
      <c r="I971" s="820" t="str">
        <f>I$62</f>
        <v>S2</v>
      </c>
      <c r="J971" s="821"/>
      <c r="K971" s="787"/>
      <c r="L971" s="817"/>
    </row>
    <row r="972" spans="1:12" ht="150">
      <c r="A972" s="820"/>
      <c r="B972" s="820"/>
      <c r="C972" s="831" t="s">
        <v>2801</v>
      </c>
      <c r="D972" s="787"/>
      <c r="E972" s="817"/>
      <c r="H972" s="820"/>
      <c r="I972" s="820"/>
      <c r="J972" s="821"/>
      <c r="K972" s="787"/>
      <c r="L972" s="817"/>
    </row>
    <row r="973" spans="1:12">
      <c r="A973" s="820"/>
      <c r="B973" s="820" t="s">
        <v>2518</v>
      </c>
      <c r="C973" s="821"/>
      <c r="D973" s="787"/>
      <c r="E973" s="817"/>
      <c r="H973" s="820"/>
      <c r="I973" s="820" t="str">
        <f>I$63</f>
        <v>S3</v>
      </c>
      <c r="J973" s="821"/>
      <c r="K973" s="787"/>
      <c r="L973" s="817"/>
    </row>
    <row r="974" spans="1:12" ht="87.5">
      <c r="A974" s="820"/>
      <c r="B974" s="820" t="str">
        <f>B$60</f>
        <v>MA</v>
      </c>
      <c r="C974" s="934" t="s">
        <v>3571</v>
      </c>
      <c r="D974" s="933" t="s">
        <v>3324</v>
      </c>
      <c r="E974" s="933" t="s">
        <v>3514</v>
      </c>
      <c r="H974" s="820"/>
      <c r="I974" s="820" t="str">
        <f>I$64</f>
        <v>S4</v>
      </c>
      <c r="J974" s="821"/>
      <c r="K974" s="787"/>
      <c r="L974" s="817"/>
    </row>
    <row r="975" spans="1:12">
      <c r="A975" s="820"/>
      <c r="B975" s="820" t="str">
        <f>B$61</f>
        <v>S1</v>
      </c>
      <c r="C975" s="821"/>
      <c r="D975" s="787"/>
      <c r="E975" s="817"/>
    </row>
    <row r="976" spans="1:12" ht="33" customHeight="1">
      <c r="A976" s="820"/>
      <c r="B976" s="820" t="str">
        <f>B$62</f>
        <v>S2</v>
      </c>
      <c r="C976" s="821"/>
      <c r="D976" s="787"/>
      <c r="E976" s="817"/>
      <c r="H976" s="820"/>
      <c r="I976" s="820"/>
      <c r="J976" s="822" t="s">
        <v>2802</v>
      </c>
      <c r="K976" s="787"/>
      <c r="L976" s="817"/>
    </row>
    <row r="977" spans="1:12">
      <c r="A977" s="820"/>
      <c r="B977" s="820" t="str">
        <f>B$63</f>
        <v>S3</v>
      </c>
      <c r="C977" s="821"/>
      <c r="D977" s="787"/>
      <c r="E977" s="817"/>
      <c r="H977" s="820"/>
      <c r="I977" s="820" t="s">
        <v>2518</v>
      </c>
      <c r="J977" s="821"/>
      <c r="K977" s="787"/>
      <c r="L977" s="817"/>
    </row>
    <row r="978" spans="1:12">
      <c r="A978" s="820"/>
      <c r="B978" s="820" t="str">
        <f>B$64</f>
        <v>S4</v>
      </c>
      <c r="C978" s="821"/>
      <c r="D978" s="787"/>
      <c r="E978" s="817"/>
      <c r="H978" s="820"/>
      <c r="I978" s="820" t="str">
        <f>I$60</f>
        <v>MA</v>
      </c>
      <c r="J978" s="821"/>
      <c r="K978" s="787"/>
      <c r="L978" s="817"/>
    </row>
    <row r="979" spans="1:12">
      <c r="H979" s="820"/>
      <c r="I979" s="820" t="str">
        <f>I$61</f>
        <v>S1</v>
      </c>
      <c r="J979" s="821"/>
      <c r="K979" s="787"/>
      <c r="L979" s="817"/>
    </row>
    <row r="980" spans="1:12" ht="37.5">
      <c r="A980" s="820"/>
      <c r="B980" s="820"/>
      <c r="C980" s="822" t="s">
        <v>2803</v>
      </c>
      <c r="D980" s="787"/>
      <c r="E980" s="817"/>
      <c r="H980" s="820"/>
      <c r="I980" s="820" t="str">
        <f>I$62</f>
        <v>S2</v>
      </c>
      <c r="J980" s="821"/>
      <c r="K980" s="787"/>
      <c r="L980" s="817"/>
    </row>
    <row r="981" spans="1:12">
      <c r="A981" s="820"/>
      <c r="B981" s="820" t="s">
        <v>2518</v>
      </c>
      <c r="C981" s="821"/>
      <c r="D981" s="787"/>
      <c r="E981" s="817"/>
      <c r="H981" s="820"/>
      <c r="I981" s="820" t="str">
        <f>I$63</f>
        <v>S3</v>
      </c>
      <c r="J981" s="821"/>
      <c r="K981" s="787"/>
      <c r="L981" s="817"/>
    </row>
    <row r="982" spans="1:12" ht="25">
      <c r="A982" s="820"/>
      <c r="B982" s="820" t="str">
        <f>B$60</f>
        <v>MA</v>
      </c>
      <c r="C982" s="821" t="s">
        <v>3439</v>
      </c>
      <c r="D982" s="787" t="s">
        <v>3280</v>
      </c>
      <c r="E982" s="817"/>
      <c r="H982" s="820"/>
      <c r="I982" s="820" t="str">
        <f>I$64</f>
        <v>S4</v>
      </c>
      <c r="J982" s="821"/>
      <c r="K982" s="787"/>
      <c r="L982" s="817"/>
    </row>
    <row r="983" spans="1:12">
      <c r="A983" s="820"/>
      <c r="B983" s="820" t="str">
        <f>B$61</f>
        <v>S1</v>
      </c>
      <c r="C983" s="821"/>
      <c r="D983" s="787"/>
      <c r="E983" s="817"/>
    </row>
    <row r="984" spans="1:12">
      <c r="A984" s="820"/>
      <c r="B984" s="820" t="str">
        <f>B$62</f>
        <v>S2</v>
      </c>
      <c r="C984" s="821"/>
      <c r="D984" s="787"/>
      <c r="E984" s="817"/>
      <c r="H984" s="820"/>
      <c r="I984" s="820"/>
      <c r="J984" s="822" t="s">
        <v>2804</v>
      </c>
      <c r="K984" s="787"/>
      <c r="L984" s="817"/>
    </row>
    <row r="985" spans="1:12">
      <c r="A985" s="820"/>
      <c r="B985" s="820" t="str">
        <f>B$63</f>
        <v>S3</v>
      </c>
      <c r="C985" s="821"/>
      <c r="D985" s="787"/>
      <c r="E985" s="817"/>
      <c r="H985" s="820"/>
      <c r="I985" s="820" t="s">
        <v>2518</v>
      </c>
      <c r="J985" s="821"/>
      <c r="K985" s="787"/>
      <c r="L985" s="817"/>
    </row>
    <row r="986" spans="1:12">
      <c r="A986" s="820"/>
      <c r="B986" s="820" t="str">
        <f>B$64</f>
        <v>S4</v>
      </c>
      <c r="C986" s="821"/>
      <c r="D986" s="787"/>
      <c r="E986" s="817"/>
      <c r="H986" s="820"/>
      <c r="I986" s="820" t="str">
        <f>I$60</f>
        <v>MA</v>
      </c>
      <c r="J986" s="821"/>
      <c r="K986" s="787"/>
      <c r="L986" s="817"/>
    </row>
    <row r="987" spans="1:12">
      <c r="H987" s="820"/>
      <c r="I987" s="820" t="str">
        <f>I$61</f>
        <v>S1</v>
      </c>
      <c r="J987" s="821"/>
      <c r="K987" s="787"/>
      <c r="L987" s="817"/>
    </row>
    <row r="988" spans="1:12" ht="50">
      <c r="A988" s="820"/>
      <c r="B988" s="820"/>
      <c r="C988" s="822" t="s">
        <v>2805</v>
      </c>
      <c r="D988" s="787"/>
      <c r="E988" s="817"/>
      <c r="H988" s="820"/>
      <c r="I988" s="820" t="str">
        <f>I$62</f>
        <v>S2</v>
      </c>
      <c r="J988" s="821"/>
      <c r="K988" s="787"/>
      <c r="L988" s="817"/>
    </row>
    <row r="989" spans="1:12">
      <c r="A989" s="820"/>
      <c r="B989" s="820" t="s">
        <v>2518</v>
      </c>
      <c r="C989" s="821"/>
      <c r="D989" s="787"/>
      <c r="E989" s="817"/>
      <c r="H989" s="820"/>
      <c r="I989" s="820" t="str">
        <f>I$63</f>
        <v>S3</v>
      </c>
      <c r="J989" s="821"/>
      <c r="K989" s="787"/>
      <c r="L989" s="817"/>
    </row>
    <row r="990" spans="1:12">
      <c r="A990" s="820"/>
      <c r="B990" s="820" t="str">
        <f>B$60</f>
        <v>MA</v>
      </c>
      <c r="C990" s="821" t="s">
        <v>3440</v>
      </c>
      <c r="D990" s="787" t="s">
        <v>3280</v>
      </c>
      <c r="E990" s="817"/>
      <c r="H990" s="820"/>
      <c r="I990" s="820" t="str">
        <f>I$64</f>
        <v>S4</v>
      </c>
      <c r="J990" s="821"/>
      <c r="K990" s="787"/>
      <c r="L990" s="817"/>
    </row>
    <row r="991" spans="1:12">
      <c r="A991" s="820"/>
      <c r="B991" s="820" t="str">
        <f>B$61</f>
        <v>S1</v>
      </c>
      <c r="C991" s="821"/>
      <c r="D991" s="787"/>
      <c r="E991" s="817"/>
    </row>
    <row r="992" spans="1:12" ht="62.5">
      <c r="A992" s="820"/>
      <c r="B992" s="820" t="str">
        <f>B$62</f>
        <v>S2</v>
      </c>
      <c r="C992" s="821"/>
      <c r="D992" s="787"/>
      <c r="E992" s="817"/>
      <c r="H992" s="796">
        <v>6.6</v>
      </c>
      <c r="I992" s="796"/>
      <c r="J992" s="795" t="s">
        <v>2806</v>
      </c>
      <c r="K992" s="825"/>
      <c r="L992" s="827"/>
    </row>
    <row r="993" spans="1:12" ht="37.5" customHeight="1">
      <c r="A993" s="820"/>
      <c r="B993" s="820" t="str">
        <f>B$63</f>
        <v>S3</v>
      </c>
      <c r="C993" s="821"/>
      <c r="D993" s="787"/>
      <c r="E993" s="817"/>
      <c r="H993" s="820"/>
      <c r="I993" s="820"/>
      <c r="J993" s="822" t="s">
        <v>2807</v>
      </c>
      <c r="K993" s="787"/>
      <c r="L993" s="817"/>
    </row>
    <row r="994" spans="1:12">
      <c r="A994" s="820"/>
      <c r="B994" s="820" t="str">
        <f>B$64</f>
        <v>S4</v>
      </c>
      <c r="C994" s="821"/>
      <c r="D994" s="787"/>
      <c r="E994" s="817"/>
      <c r="H994" s="820"/>
      <c r="I994" s="820" t="s">
        <v>2518</v>
      </c>
      <c r="J994" s="821"/>
      <c r="K994" s="787"/>
      <c r="L994" s="817"/>
    </row>
    <row r="995" spans="1:12">
      <c r="H995" s="820"/>
      <c r="I995" s="820" t="str">
        <f>I$60</f>
        <v>MA</v>
      </c>
      <c r="J995" s="821"/>
      <c r="K995" s="787"/>
      <c r="L995" s="817"/>
    </row>
    <row r="996" spans="1:12" ht="15" customHeight="1">
      <c r="A996" s="820"/>
      <c r="B996" s="820"/>
      <c r="C996" s="822" t="s">
        <v>2808</v>
      </c>
      <c r="D996" s="787"/>
      <c r="E996" s="817"/>
      <c r="H996" s="820"/>
      <c r="I996" s="820" t="str">
        <f>I$61</f>
        <v>S1</v>
      </c>
      <c r="J996" s="821"/>
      <c r="K996" s="787"/>
      <c r="L996" s="817"/>
    </row>
    <row r="997" spans="1:12" ht="234.75" customHeight="1">
      <c r="A997" s="820"/>
      <c r="B997" s="820"/>
      <c r="C997" s="831" t="s">
        <v>2809</v>
      </c>
      <c r="D997" s="787"/>
      <c r="E997" s="817"/>
      <c r="H997" s="820"/>
      <c r="I997" s="820"/>
      <c r="J997" s="821"/>
      <c r="K997" s="787"/>
      <c r="L997" s="817"/>
    </row>
    <row r="998" spans="1:12" ht="13.5" customHeight="1">
      <c r="A998" s="820"/>
      <c r="B998" s="820"/>
      <c r="C998" s="831"/>
      <c r="D998" s="787"/>
      <c r="E998" s="817"/>
      <c r="H998" s="820"/>
      <c r="I998" s="820"/>
      <c r="J998" s="821"/>
      <c r="K998" s="787"/>
      <c r="L998" s="817"/>
    </row>
    <row r="999" spans="1:12" ht="387.5">
      <c r="A999" s="820"/>
      <c r="B999" s="820"/>
      <c r="C999" s="831" t="s">
        <v>2810</v>
      </c>
      <c r="D999" s="787"/>
      <c r="E999" s="817"/>
      <c r="H999" s="820"/>
      <c r="I999" s="820"/>
      <c r="J999" s="821"/>
      <c r="K999" s="787"/>
      <c r="L999" s="817"/>
    </row>
    <row r="1000" spans="1:12">
      <c r="A1000" s="820"/>
      <c r="B1000" s="820"/>
      <c r="C1000" s="831"/>
      <c r="D1000" s="787"/>
      <c r="E1000" s="817"/>
      <c r="H1000" s="820"/>
      <c r="I1000" s="820"/>
      <c r="J1000" s="821"/>
      <c r="K1000" s="787"/>
      <c r="L1000" s="817"/>
    </row>
    <row r="1001" spans="1:12" ht="87.5">
      <c r="A1001" s="820"/>
      <c r="B1001" s="820"/>
      <c r="C1001" s="831" t="s">
        <v>2811</v>
      </c>
      <c r="D1001" s="787"/>
      <c r="E1001" s="817"/>
      <c r="H1001" s="820"/>
      <c r="I1001" s="820" t="str">
        <f>I$62</f>
        <v>S2</v>
      </c>
      <c r="J1001" s="821"/>
      <c r="K1001" s="787"/>
      <c r="L1001" s="817"/>
    </row>
    <row r="1002" spans="1:12" ht="17.25" customHeight="1">
      <c r="A1002" s="820"/>
      <c r="B1002" s="820"/>
      <c r="C1002" s="831" t="s">
        <v>2812</v>
      </c>
      <c r="D1002" s="787"/>
      <c r="E1002" s="817"/>
      <c r="H1002" s="820"/>
      <c r="I1002" s="820"/>
      <c r="J1002" s="821"/>
      <c r="K1002" s="787"/>
      <c r="L1002" s="817"/>
    </row>
    <row r="1003" spans="1:12" ht="17.25" customHeight="1">
      <c r="A1003" s="820"/>
      <c r="B1003" s="820"/>
      <c r="C1003" s="831"/>
      <c r="D1003" s="787"/>
      <c r="E1003" s="817"/>
      <c r="H1003" s="820"/>
      <c r="I1003" s="820"/>
      <c r="J1003" s="821"/>
      <c r="K1003" s="787"/>
      <c r="L1003" s="817"/>
    </row>
    <row r="1004" spans="1:12" ht="216.75" customHeight="1">
      <c r="A1004" s="820"/>
      <c r="B1004" s="820"/>
      <c r="C1004" s="831" t="s">
        <v>2813</v>
      </c>
      <c r="D1004" s="787"/>
      <c r="E1004" s="817"/>
      <c r="H1004" s="820"/>
      <c r="I1004" s="820" t="str">
        <f>I$63</f>
        <v>S3</v>
      </c>
      <c r="J1004" s="821"/>
      <c r="K1004" s="787"/>
      <c r="L1004" s="817"/>
    </row>
    <row r="1005" spans="1:12" ht="255.75" customHeight="1">
      <c r="A1005" s="820"/>
      <c r="B1005" s="820"/>
      <c r="C1005" s="831" t="s">
        <v>2814</v>
      </c>
      <c r="D1005" s="787"/>
      <c r="E1005" s="817"/>
      <c r="H1005" s="820"/>
      <c r="I1005" s="820"/>
      <c r="J1005" s="821"/>
      <c r="K1005" s="787"/>
      <c r="L1005" s="817"/>
    </row>
    <row r="1006" spans="1:12">
      <c r="A1006" s="820"/>
      <c r="B1006" s="820" t="s">
        <v>2518</v>
      </c>
      <c r="C1006" s="821"/>
      <c r="D1006" s="787"/>
      <c r="E1006" s="817"/>
      <c r="H1006" s="820"/>
      <c r="I1006" s="820" t="str">
        <f>I$64</f>
        <v>S4</v>
      </c>
      <c r="J1006" s="821"/>
      <c r="K1006" s="787"/>
      <c r="L1006" s="817"/>
    </row>
    <row r="1007" spans="1:12" ht="30" customHeight="1">
      <c r="A1007" s="820"/>
      <c r="B1007" s="820" t="str">
        <f>B$60</f>
        <v>MA</v>
      </c>
      <c r="C1007" s="821" t="s">
        <v>3343</v>
      </c>
      <c r="D1007" s="787" t="s">
        <v>3280</v>
      </c>
      <c r="E1007" s="817"/>
    </row>
    <row r="1008" spans="1:12" ht="37.5" customHeight="1">
      <c r="A1008" s="820"/>
      <c r="B1008" s="820" t="str">
        <f>B$61</f>
        <v>S1</v>
      </c>
      <c r="C1008" s="821"/>
      <c r="D1008" s="787"/>
      <c r="E1008" s="817"/>
      <c r="H1008" s="820"/>
      <c r="I1008" s="820"/>
      <c r="J1008" s="822" t="s">
        <v>2815</v>
      </c>
      <c r="K1008" s="787"/>
      <c r="L1008" s="817"/>
    </row>
    <row r="1009" spans="1:12">
      <c r="A1009" s="820"/>
      <c r="B1009" s="820" t="str">
        <f>B$62</f>
        <v>S2</v>
      </c>
      <c r="C1009" s="821"/>
      <c r="D1009" s="787"/>
      <c r="E1009" s="817"/>
      <c r="H1009" s="820"/>
      <c r="I1009" s="820" t="s">
        <v>2518</v>
      </c>
      <c r="J1009" s="821"/>
      <c r="K1009" s="787"/>
      <c r="L1009" s="817"/>
    </row>
    <row r="1010" spans="1:12">
      <c r="A1010" s="820"/>
      <c r="B1010" s="820" t="str">
        <f>B$63</f>
        <v>S3</v>
      </c>
      <c r="C1010" s="821"/>
      <c r="D1010" s="787"/>
      <c r="E1010" s="817"/>
      <c r="H1010" s="820"/>
      <c r="I1010" s="820" t="str">
        <f>I$60</f>
        <v>MA</v>
      </c>
      <c r="J1010" s="821"/>
      <c r="K1010" s="787"/>
      <c r="L1010" s="817"/>
    </row>
    <row r="1011" spans="1:12">
      <c r="A1011" s="820"/>
      <c r="B1011" s="820" t="str">
        <f>B$64</f>
        <v>S4</v>
      </c>
      <c r="C1011" s="821"/>
      <c r="D1011" s="787"/>
      <c r="E1011" s="817"/>
      <c r="H1011" s="820"/>
      <c r="I1011" s="820" t="str">
        <f>I$61</f>
        <v>S1</v>
      </c>
      <c r="J1011" s="821"/>
      <c r="K1011" s="787"/>
      <c r="L1011" s="817"/>
    </row>
    <row r="1012" spans="1:12" ht="43.5" customHeight="1">
      <c r="H1012" s="820"/>
      <c r="I1012" s="820" t="str">
        <f>I$62</f>
        <v>S2</v>
      </c>
      <c r="J1012" s="821"/>
      <c r="K1012" s="787"/>
      <c r="L1012" s="817"/>
    </row>
    <row r="1013" spans="1:12" ht="25">
      <c r="A1013" s="820"/>
      <c r="B1013" s="820"/>
      <c r="C1013" s="822" t="s">
        <v>2816</v>
      </c>
      <c r="D1013" s="787"/>
      <c r="E1013" s="817"/>
      <c r="H1013" s="820"/>
      <c r="I1013" s="820" t="str">
        <f>I$63</f>
        <v>S3</v>
      </c>
      <c r="J1013" s="821"/>
      <c r="K1013" s="787"/>
      <c r="L1013" s="817"/>
    </row>
    <row r="1014" spans="1:12" ht="17.25" customHeight="1">
      <c r="A1014" s="820"/>
      <c r="B1014" s="820" t="s">
        <v>2518</v>
      </c>
      <c r="C1014" s="821"/>
      <c r="D1014" s="787"/>
      <c r="E1014" s="817"/>
      <c r="H1014" s="820"/>
      <c r="I1014" s="820" t="str">
        <f>I$64</f>
        <v>S4</v>
      </c>
      <c r="J1014" s="821"/>
      <c r="K1014" s="787"/>
      <c r="L1014" s="817"/>
    </row>
    <row r="1015" spans="1:12" ht="54" customHeight="1">
      <c r="A1015" s="820"/>
      <c r="B1015" s="820" t="str">
        <f>B$60</f>
        <v>MA</v>
      </c>
      <c r="C1015" s="821" t="s">
        <v>3572</v>
      </c>
      <c r="D1015" s="787" t="s">
        <v>3280</v>
      </c>
      <c r="E1015" s="817"/>
    </row>
    <row r="1016" spans="1:12" ht="39" customHeight="1">
      <c r="A1016" s="820"/>
      <c r="B1016" s="820" t="str">
        <f>B$61</f>
        <v>S1</v>
      </c>
      <c r="C1016" s="821"/>
      <c r="D1016" s="787"/>
      <c r="E1016" s="817"/>
      <c r="H1016" s="796">
        <v>6.7</v>
      </c>
      <c r="I1016" s="796"/>
      <c r="J1016" s="795" t="s">
        <v>2817</v>
      </c>
      <c r="K1016" s="825"/>
      <c r="L1016" s="826"/>
    </row>
    <row r="1017" spans="1:12" ht="15.75" customHeight="1">
      <c r="A1017" s="820"/>
      <c r="B1017" s="820" t="str">
        <f>B$62</f>
        <v>S2</v>
      </c>
      <c r="C1017" s="821"/>
      <c r="D1017" s="787"/>
      <c r="E1017" s="817"/>
      <c r="H1017" s="820"/>
      <c r="I1017" s="820"/>
      <c r="J1017" s="822" t="s">
        <v>2818</v>
      </c>
      <c r="K1017" s="787"/>
      <c r="L1017" s="817"/>
    </row>
    <row r="1018" spans="1:12">
      <c r="A1018" s="820"/>
      <c r="B1018" s="820" t="str">
        <f>B$63</f>
        <v>S3</v>
      </c>
      <c r="C1018" s="821"/>
      <c r="D1018" s="787"/>
      <c r="E1018" s="817"/>
      <c r="H1018" s="820"/>
      <c r="I1018" s="820" t="s">
        <v>2518</v>
      </c>
      <c r="J1018" s="821"/>
      <c r="K1018" s="787"/>
      <c r="L1018" s="817"/>
    </row>
    <row r="1019" spans="1:12" ht="15.75" customHeight="1">
      <c r="A1019" s="820"/>
      <c r="B1019" s="820" t="str">
        <f>B$64</f>
        <v>S4</v>
      </c>
      <c r="C1019" s="821"/>
      <c r="D1019" s="787"/>
      <c r="E1019" s="817"/>
      <c r="H1019" s="820"/>
      <c r="I1019" s="820" t="str">
        <f>I$60</f>
        <v>MA</v>
      </c>
      <c r="J1019" s="821"/>
      <c r="K1019" s="787"/>
      <c r="L1019" s="817"/>
    </row>
    <row r="1020" spans="1:12" ht="15.75" customHeight="1">
      <c r="H1020" s="820"/>
      <c r="I1020" s="820" t="str">
        <f>I$61</f>
        <v>S1</v>
      </c>
      <c r="J1020" s="821"/>
      <c r="K1020" s="787"/>
      <c r="L1020" s="817"/>
    </row>
    <row r="1021" spans="1:12" ht="51" customHeight="1">
      <c r="A1021" s="820"/>
      <c r="B1021" s="820"/>
      <c r="C1021" s="822" t="s">
        <v>2819</v>
      </c>
      <c r="D1021" s="787"/>
      <c r="E1021" s="817"/>
      <c r="H1021" s="820"/>
      <c r="I1021" s="820" t="str">
        <f>I$62</f>
        <v>S2</v>
      </c>
      <c r="J1021" s="821"/>
      <c r="K1021" s="787"/>
      <c r="L1021" s="817"/>
    </row>
    <row r="1022" spans="1:12" ht="51" customHeight="1">
      <c r="A1022" s="820"/>
      <c r="B1022" s="820"/>
      <c r="C1022" s="831" t="s">
        <v>2820</v>
      </c>
      <c r="D1022" s="787"/>
      <c r="E1022" s="817"/>
      <c r="H1022" s="820"/>
      <c r="I1022" s="820"/>
      <c r="J1022" s="821"/>
      <c r="K1022" s="787"/>
      <c r="L1022" s="817"/>
    </row>
    <row r="1023" spans="1:12" ht="16.5" customHeight="1">
      <c r="A1023" s="820"/>
      <c r="B1023" s="820" t="s">
        <v>2518</v>
      </c>
      <c r="C1023" s="821"/>
      <c r="D1023" s="787"/>
      <c r="E1023" s="817"/>
      <c r="H1023" s="820"/>
      <c r="I1023" s="820" t="str">
        <f>I$63</f>
        <v>S3</v>
      </c>
      <c r="J1023" s="821"/>
      <c r="K1023" s="787"/>
      <c r="L1023" s="817"/>
    </row>
    <row r="1024" spans="1:12" ht="33" customHeight="1">
      <c r="A1024" s="820"/>
      <c r="B1024" s="820" t="str">
        <f>B$60</f>
        <v>MA</v>
      </c>
      <c r="C1024" s="908" t="s">
        <v>3573</v>
      </c>
      <c r="D1024" s="787" t="s">
        <v>3280</v>
      </c>
      <c r="E1024" s="817"/>
      <c r="H1024" s="820"/>
      <c r="I1024" s="820" t="str">
        <f>I$64</f>
        <v>S4</v>
      </c>
      <c r="J1024" s="821"/>
      <c r="K1024" s="787"/>
      <c r="L1024" s="817"/>
    </row>
    <row r="1025" spans="1:12" ht="16.5" customHeight="1">
      <c r="A1025" s="820"/>
      <c r="B1025" s="820" t="str">
        <f>B$61</f>
        <v>S1</v>
      </c>
      <c r="C1025" s="821"/>
      <c r="D1025" s="787"/>
      <c r="E1025" s="817"/>
    </row>
    <row r="1026" spans="1:12">
      <c r="A1026" s="820"/>
      <c r="B1026" s="820" t="str">
        <f>B$62</f>
        <v>S2</v>
      </c>
      <c r="C1026" s="821"/>
      <c r="D1026" s="787"/>
      <c r="E1026" s="817"/>
      <c r="H1026" s="820"/>
      <c r="I1026" s="820"/>
      <c r="J1026" s="822" t="s">
        <v>2821</v>
      </c>
      <c r="K1026" s="787"/>
      <c r="L1026" s="817"/>
    </row>
    <row r="1027" spans="1:12">
      <c r="A1027" s="820"/>
      <c r="B1027" s="820" t="str">
        <f>B$63</f>
        <v>S3</v>
      </c>
      <c r="C1027" s="821"/>
      <c r="D1027" s="787"/>
      <c r="E1027" s="817"/>
      <c r="H1027" s="820"/>
      <c r="I1027" s="820" t="s">
        <v>2518</v>
      </c>
      <c r="J1027" s="821"/>
      <c r="K1027" s="787"/>
      <c r="L1027" s="817"/>
    </row>
    <row r="1028" spans="1:12">
      <c r="A1028" s="820"/>
      <c r="B1028" s="820" t="str">
        <f>B$64</f>
        <v>S4</v>
      </c>
      <c r="C1028" s="821"/>
      <c r="D1028" s="787"/>
      <c r="E1028" s="817"/>
      <c r="H1028" s="820"/>
      <c r="I1028" s="820" t="str">
        <f>I$60</f>
        <v>MA</v>
      </c>
      <c r="J1028" s="821"/>
      <c r="K1028" s="787"/>
      <c r="L1028" s="817"/>
    </row>
    <row r="1029" spans="1:12">
      <c r="H1029" s="820"/>
      <c r="I1029" s="820" t="str">
        <f>I$61</f>
        <v>S1</v>
      </c>
      <c r="J1029" s="821"/>
      <c r="K1029" s="787"/>
      <c r="L1029" s="817"/>
    </row>
    <row r="1030" spans="1:12" ht="75">
      <c r="A1030" s="820"/>
      <c r="B1030" s="820"/>
      <c r="C1030" s="822" t="s">
        <v>2822</v>
      </c>
      <c r="D1030" s="787"/>
      <c r="E1030" s="817"/>
      <c r="H1030" s="820"/>
      <c r="I1030" s="820" t="str">
        <f>I$62</f>
        <v>S2</v>
      </c>
      <c r="J1030" s="821"/>
      <c r="K1030" s="787"/>
      <c r="L1030" s="817"/>
    </row>
    <row r="1031" spans="1:12" ht="50">
      <c r="A1031" s="820"/>
      <c r="B1031" s="820"/>
      <c r="C1031" s="831" t="s">
        <v>2823</v>
      </c>
      <c r="D1031" s="787"/>
      <c r="E1031" s="817"/>
      <c r="H1031" s="820"/>
      <c r="I1031" s="820"/>
      <c r="J1031" s="821"/>
      <c r="K1031" s="787"/>
      <c r="L1031" s="817"/>
    </row>
    <row r="1032" spans="1:12">
      <c r="A1032" s="820"/>
      <c r="B1032" s="820" t="s">
        <v>2518</v>
      </c>
      <c r="C1032" s="821"/>
      <c r="D1032" s="787"/>
      <c r="E1032" s="817"/>
      <c r="H1032" s="820"/>
      <c r="I1032" s="820" t="str">
        <f>I$63</f>
        <v>S3</v>
      </c>
      <c r="J1032" s="821"/>
      <c r="K1032" s="787"/>
      <c r="L1032" s="817"/>
    </row>
    <row r="1033" spans="1:12">
      <c r="A1033" s="820"/>
      <c r="B1033" s="820" t="str">
        <f>B$60</f>
        <v>MA</v>
      </c>
      <c r="C1033" s="821" t="s">
        <v>3574</v>
      </c>
      <c r="D1033" s="787" t="s">
        <v>3280</v>
      </c>
      <c r="E1033" s="817"/>
      <c r="H1033" s="820"/>
      <c r="I1033" s="820" t="str">
        <f>I$64</f>
        <v>S4</v>
      </c>
      <c r="J1033" s="821"/>
      <c r="K1033" s="787"/>
      <c r="L1033" s="817"/>
    </row>
    <row r="1034" spans="1:12">
      <c r="A1034" s="820"/>
      <c r="B1034" s="820" t="str">
        <f>B$61</f>
        <v>S1</v>
      </c>
      <c r="C1034" s="821"/>
      <c r="D1034" s="787"/>
      <c r="E1034" s="817"/>
    </row>
    <row r="1035" spans="1:12" ht="50">
      <c r="A1035" s="820"/>
      <c r="B1035" s="820" t="str">
        <f>B$62</f>
        <v>S2</v>
      </c>
      <c r="C1035" s="821"/>
      <c r="D1035" s="787"/>
      <c r="E1035" s="817"/>
      <c r="H1035" s="796">
        <v>6.8</v>
      </c>
      <c r="I1035" s="796"/>
      <c r="J1035" s="795" t="s">
        <v>2824</v>
      </c>
      <c r="K1035" s="825"/>
      <c r="L1035" s="826"/>
    </row>
    <row r="1036" spans="1:12" ht="29.25" customHeight="1">
      <c r="A1036" s="820"/>
      <c r="B1036" s="820" t="str">
        <f>B$63</f>
        <v>S3</v>
      </c>
      <c r="C1036" s="821"/>
      <c r="D1036" s="787"/>
      <c r="E1036" s="817"/>
      <c r="H1036" s="820"/>
      <c r="I1036" s="820"/>
      <c r="J1036" s="822" t="s">
        <v>2825</v>
      </c>
      <c r="K1036" s="787"/>
      <c r="L1036" s="817"/>
    </row>
    <row r="1037" spans="1:12">
      <c r="A1037" s="820"/>
      <c r="B1037" s="820" t="str">
        <f>B$64</f>
        <v>S4</v>
      </c>
      <c r="C1037" s="821"/>
      <c r="D1037" s="787"/>
      <c r="E1037" s="817"/>
      <c r="H1037" s="820"/>
      <c r="I1037" s="820" t="s">
        <v>2518</v>
      </c>
      <c r="J1037" s="821"/>
      <c r="K1037" s="787"/>
      <c r="L1037" s="817"/>
    </row>
    <row r="1038" spans="1:12">
      <c r="H1038" s="820"/>
      <c r="I1038" s="820" t="str">
        <f>I$60</f>
        <v>MA</v>
      </c>
      <c r="J1038" s="821"/>
      <c r="K1038" s="787"/>
      <c r="L1038" s="817"/>
    </row>
    <row r="1039" spans="1:12" ht="62.5">
      <c r="A1039" s="796">
        <v>6.5</v>
      </c>
      <c r="B1039" s="796"/>
      <c r="C1039" s="795" t="s">
        <v>2798</v>
      </c>
      <c r="D1039" s="825"/>
      <c r="E1039" s="826"/>
      <c r="H1039" s="820"/>
      <c r="I1039" s="820" t="str">
        <f>I$61</f>
        <v>S1</v>
      </c>
      <c r="J1039" s="821"/>
      <c r="K1039" s="787"/>
      <c r="L1039" s="817"/>
    </row>
    <row r="1040" spans="1:12">
      <c r="A1040" s="796"/>
      <c r="B1040" s="796"/>
      <c r="C1040" s="795" t="s">
        <v>2672</v>
      </c>
      <c r="D1040" s="825"/>
      <c r="E1040" s="826"/>
      <c r="H1040" s="820"/>
      <c r="I1040" s="820"/>
      <c r="J1040" s="821"/>
      <c r="K1040" s="787"/>
      <c r="L1040" s="817"/>
    </row>
    <row r="1041" spans="1:12" ht="50">
      <c r="A1041" s="820"/>
      <c r="B1041" s="820"/>
      <c r="C1041" s="822" t="s">
        <v>2826</v>
      </c>
      <c r="D1041" s="787"/>
      <c r="E1041" s="817"/>
      <c r="H1041" s="820"/>
      <c r="I1041" s="820" t="str">
        <f>I$62</f>
        <v>S2</v>
      </c>
      <c r="J1041" s="821"/>
      <c r="K1041" s="787"/>
      <c r="L1041" s="817"/>
    </row>
    <row r="1042" spans="1:12" ht="100">
      <c r="A1042" s="820"/>
      <c r="B1042" s="820"/>
      <c r="C1042" s="831" t="s">
        <v>2827</v>
      </c>
      <c r="D1042" s="787"/>
      <c r="E1042" s="817"/>
      <c r="H1042" s="820"/>
      <c r="I1042" s="820"/>
      <c r="J1042" s="821"/>
      <c r="K1042" s="787"/>
      <c r="L1042" s="817"/>
    </row>
    <row r="1043" spans="1:12">
      <c r="A1043" s="820"/>
      <c r="B1043" s="820" t="s">
        <v>2518</v>
      </c>
      <c r="C1043" s="821"/>
      <c r="D1043" s="787"/>
      <c r="E1043" s="817"/>
      <c r="H1043" s="820"/>
      <c r="I1043" s="820" t="str">
        <f>I$63</f>
        <v>S3</v>
      </c>
      <c r="J1043" s="821"/>
      <c r="K1043" s="787"/>
      <c r="L1043" s="817"/>
    </row>
    <row r="1044" spans="1:12" ht="75">
      <c r="A1044" s="820"/>
      <c r="B1044" s="820" t="str">
        <f>B$60</f>
        <v>MA</v>
      </c>
      <c r="C1044" s="821" t="s">
        <v>3575</v>
      </c>
      <c r="D1044" s="787" t="s">
        <v>3280</v>
      </c>
      <c r="E1044" s="817"/>
      <c r="H1044" s="820"/>
      <c r="I1044" s="820" t="str">
        <f>I$64</f>
        <v>S4</v>
      </c>
      <c r="J1044" s="821"/>
      <c r="K1044" s="787"/>
      <c r="L1044" s="817"/>
    </row>
    <row r="1045" spans="1:12">
      <c r="A1045" s="820"/>
      <c r="B1045" s="820" t="str">
        <f>B$61</f>
        <v>S1</v>
      </c>
      <c r="C1045" s="821"/>
      <c r="D1045" s="787"/>
      <c r="E1045" s="817"/>
    </row>
    <row r="1046" spans="1:12" ht="34.5" customHeight="1">
      <c r="A1046" s="820"/>
      <c r="B1046" s="820" t="str">
        <f>B$62</f>
        <v>S2</v>
      </c>
      <c r="C1046" s="821"/>
      <c r="D1046" s="787"/>
      <c r="E1046" s="817"/>
      <c r="H1046" s="820"/>
      <c r="I1046" s="820"/>
      <c r="J1046" s="822" t="s">
        <v>2828</v>
      </c>
      <c r="K1046" s="787"/>
      <c r="L1046" s="817"/>
    </row>
    <row r="1047" spans="1:12">
      <c r="A1047" s="820"/>
      <c r="B1047" s="820" t="str">
        <f>B$63</f>
        <v>S3</v>
      </c>
      <c r="C1047" s="821"/>
      <c r="D1047" s="787"/>
      <c r="E1047" s="817"/>
      <c r="H1047" s="820"/>
      <c r="I1047" s="820" t="s">
        <v>2518</v>
      </c>
      <c r="J1047" s="821"/>
      <c r="K1047" s="787"/>
      <c r="L1047" s="817"/>
    </row>
    <row r="1048" spans="1:12">
      <c r="A1048" s="820"/>
      <c r="B1048" s="820" t="str">
        <f>B$64</f>
        <v>S4</v>
      </c>
      <c r="C1048" s="821"/>
      <c r="D1048" s="787"/>
      <c r="E1048" s="817"/>
      <c r="H1048" s="820"/>
      <c r="I1048" s="820" t="str">
        <f>I$60</f>
        <v>MA</v>
      </c>
      <c r="J1048" s="821"/>
      <c r="K1048" s="787"/>
      <c r="L1048" s="817"/>
    </row>
    <row r="1049" spans="1:12">
      <c r="H1049" s="820"/>
      <c r="I1049" s="820" t="str">
        <f>I$61</f>
        <v>S1</v>
      </c>
      <c r="J1049" s="821"/>
      <c r="K1049" s="787"/>
      <c r="L1049" s="817"/>
    </row>
    <row r="1050" spans="1:12" ht="50">
      <c r="A1050" s="820"/>
      <c r="B1050" s="820"/>
      <c r="C1050" s="822" t="s">
        <v>2829</v>
      </c>
      <c r="D1050" s="787"/>
      <c r="E1050" s="817"/>
      <c r="H1050" s="820"/>
      <c r="I1050" s="820" t="str">
        <f>I$62</f>
        <v>S2</v>
      </c>
      <c r="J1050" s="821"/>
      <c r="K1050" s="787"/>
      <c r="L1050" s="817"/>
    </row>
    <row r="1051" spans="1:12" ht="168" customHeight="1">
      <c r="A1051" s="820"/>
      <c r="B1051" s="820"/>
      <c r="C1051" s="831" t="s">
        <v>2830</v>
      </c>
      <c r="D1051" s="787"/>
      <c r="E1051" s="817"/>
      <c r="H1051" s="820"/>
      <c r="I1051" s="820"/>
      <c r="J1051" s="821"/>
      <c r="K1051" s="787"/>
      <c r="L1051" s="817"/>
    </row>
    <row r="1052" spans="1:12">
      <c r="A1052" s="820"/>
      <c r="B1052" s="820" t="s">
        <v>2518</v>
      </c>
      <c r="C1052" s="821"/>
      <c r="D1052" s="787"/>
      <c r="E1052" s="817"/>
      <c r="H1052" s="820"/>
      <c r="I1052" s="820" t="str">
        <f>I$63</f>
        <v>S3</v>
      </c>
      <c r="J1052" s="821"/>
      <c r="K1052" s="787"/>
      <c r="L1052" s="817"/>
    </row>
    <row r="1053" spans="1:12" ht="112.5">
      <c r="A1053" s="820"/>
      <c r="B1053" s="820" t="str">
        <f>B$60</f>
        <v>MA</v>
      </c>
      <c r="C1053" s="938" t="s">
        <v>3554</v>
      </c>
      <c r="D1053" s="787" t="s">
        <v>3280</v>
      </c>
      <c r="E1053" s="817"/>
      <c r="H1053" s="820"/>
      <c r="I1053" s="820" t="str">
        <f>I$64</f>
        <v>S4</v>
      </c>
      <c r="J1053" s="821"/>
      <c r="K1053" s="787"/>
      <c r="L1053" s="817"/>
    </row>
    <row r="1054" spans="1:12">
      <c r="A1054" s="820"/>
      <c r="B1054" s="820" t="str">
        <f>B$61</f>
        <v>S1</v>
      </c>
      <c r="C1054" s="821"/>
      <c r="D1054" s="787"/>
      <c r="E1054" s="817"/>
    </row>
    <row r="1055" spans="1:12" ht="100">
      <c r="A1055" s="820"/>
      <c r="B1055" s="820" t="str">
        <f>B$62</f>
        <v>S2</v>
      </c>
      <c r="C1055" s="821"/>
      <c r="D1055" s="787"/>
      <c r="E1055" s="817"/>
      <c r="H1055" s="796">
        <v>6.9</v>
      </c>
      <c r="I1055" s="796"/>
      <c r="J1055" s="795" t="s">
        <v>2831</v>
      </c>
      <c r="K1055" s="825"/>
      <c r="L1055" s="826"/>
    </row>
    <row r="1056" spans="1:12">
      <c r="A1056" s="820"/>
      <c r="B1056" s="820" t="str">
        <f>B$63</f>
        <v>S3</v>
      </c>
      <c r="C1056" s="821"/>
      <c r="D1056" s="787"/>
      <c r="E1056" s="817"/>
      <c r="H1056" s="820"/>
      <c r="I1056" s="820"/>
      <c r="J1056" s="822" t="s">
        <v>2832</v>
      </c>
      <c r="K1056" s="787"/>
      <c r="L1056" s="817"/>
    </row>
    <row r="1057" spans="1:12">
      <c r="A1057" s="820"/>
      <c r="B1057" s="820" t="str">
        <f>B$64</f>
        <v>S4</v>
      </c>
      <c r="C1057" s="821"/>
      <c r="D1057" s="787"/>
      <c r="E1057" s="817"/>
      <c r="H1057" s="820"/>
      <c r="I1057" s="820" t="s">
        <v>2518</v>
      </c>
      <c r="J1057" s="821"/>
      <c r="K1057" s="787"/>
      <c r="L1057" s="817"/>
    </row>
    <row r="1058" spans="1:12">
      <c r="H1058" s="820"/>
      <c r="I1058" s="820" t="str">
        <f>I$60</f>
        <v>MA</v>
      </c>
      <c r="J1058" s="821"/>
      <c r="K1058" s="787"/>
      <c r="L1058" s="817"/>
    </row>
    <row r="1059" spans="1:12">
      <c r="A1059" s="820"/>
      <c r="B1059" s="820"/>
      <c r="C1059" s="822" t="s">
        <v>2833</v>
      </c>
      <c r="D1059" s="787"/>
      <c r="E1059" s="817"/>
      <c r="H1059" s="820"/>
      <c r="I1059" s="820" t="str">
        <f>I$61</f>
        <v>S1</v>
      </c>
      <c r="J1059" s="821"/>
      <c r="K1059" s="787"/>
      <c r="L1059" s="817"/>
    </row>
    <row r="1060" spans="1:12">
      <c r="A1060" s="820"/>
      <c r="B1060" s="820" t="s">
        <v>2518</v>
      </c>
      <c r="C1060" s="821"/>
      <c r="D1060" s="787"/>
      <c r="E1060" s="817"/>
      <c r="H1060" s="820"/>
      <c r="I1060" s="820" t="str">
        <f>I$62</f>
        <v>S2</v>
      </c>
      <c r="J1060" s="821"/>
      <c r="K1060" s="787"/>
      <c r="L1060" s="817"/>
    </row>
    <row r="1061" spans="1:12" ht="37.5">
      <c r="A1061" s="820"/>
      <c r="B1061" s="820" t="str">
        <f>B$60</f>
        <v>MA</v>
      </c>
      <c r="C1061" s="821" t="s">
        <v>3441</v>
      </c>
      <c r="D1061" s="787" t="s">
        <v>3280</v>
      </c>
      <c r="E1061" s="817"/>
      <c r="H1061" s="820"/>
      <c r="I1061" s="820" t="str">
        <f>I$63</f>
        <v>S3</v>
      </c>
      <c r="J1061" s="821"/>
      <c r="K1061" s="787"/>
      <c r="L1061" s="817"/>
    </row>
    <row r="1062" spans="1:12">
      <c r="A1062" s="820"/>
      <c r="B1062" s="820" t="str">
        <f>B$61</f>
        <v>S1</v>
      </c>
      <c r="C1062" s="821"/>
      <c r="D1062" s="787"/>
      <c r="E1062" s="817"/>
      <c r="H1062" s="820"/>
      <c r="I1062" s="820" t="str">
        <f>I$64</f>
        <v>S4</v>
      </c>
      <c r="J1062" s="821"/>
      <c r="K1062" s="787"/>
      <c r="L1062" s="817"/>
    </row>
    <row r="1063" spans="1:12">
      <c r="A1063" s="820"/>
      <c r="B1063" s="820" t="str">
        <f>B$62</f>
        <v>S2</v>
      </c>
      <c r="C1063" s="821"/>
      <c r="D1063" s="787"/>
      <c r="E1063" s="817"/>
    </row>
    <row r="1064" spans="1:12" ht="30" customHeight="1">
      <c r="A1064" s="820"/>
      <c r="B1064" s="820" t="str">
        <f>B$63</f>
        <v>S3</v>
      </c>
      <c r="C1064" s="821"/>
      <c r="D1064" s="787"/>
      <c r="E1064" s="817"/>
      <c r="H1064" s="820"/>
      <c r="I1064" s="820"/>
      <c r="J1064" s="822" t="s">
        <v>2834</v>
      </c>
      <c r="K1064" s="787"/>
      <c r="L1064" s="817"/>
    </row>
    <row r="1065" spans="1:12">
      <c r="A1065" s="820"/>
      <c r="B1065" s="820" t="str">
        <f>B$64</f>
        <v>S4</v>
      </c>
      <c r="C1065" s="821"/>
      <c r="D1065" s="787"/>
      <c r="E1065" s="817"/>
      <c r="H1065" s="820"/>
      <c r="I1065" s="820" t="s">
        <v>2518</v>
      </c>
      <c r="J1065" s="821"/>
      <c r="K1065" s="787"/>
      <c r="L1065" s="817"/>
    </row>
    <row r="1066" spans="1:12">
      <c r="H1066" s="820"/>
      <c r="I1066" s="820" t="str">
        <f>I$60</f>
        <v>MA</v>
      </c>
      <c r="J1066" s="821"/>
      <c r="K1066" s="787"/>
      <c r="L1066" s="817"/>
    </row>
    <row r="1067" spans="1:12" ht="25">
      <c r="A1067" s="820"/>
      <c r="B1067" s="820"/>
      <c r="C1067" s="822" t="s">
        <v>2835</v>
      </c>
      <c r="D1067" s="787"/>
      <c r="E1067" s="817"/>
      <c r="H1067" s="820"/>
      <c r="I1067" s="820" t="str">
        <f>I$61</f>
        <v>S1</v>
      </c>
      <c r="J1067" s="821"/>
      <c r="K1067" s="787"/>
      <c r="L1067" s="817"/>
    </row>
    <row r="1068" spans="1:12">
      <c r="A1068" s="820"/>
      <c r="B1068" s="820" t="s">
        <v>2518</v>
      </c>
      <c r="C1068" s="821"/>
      <c r="D1068" s="787"/>
      <c r="E1068" s="817"/>
      <c r="H1068" s="820"/>
      <c r="I1068" s="820" t="str">
        <f>I$62</f>
        <v>S2</v>
      </c>
      <c r="J1068" s="821"/>
      <c r="K1068" s="787"/>
      <c r="L1068" s="817"/>
    </row>
    <row r="1069" spans="1:12">
      <c r="A1069" s="820"/>
      <c r="B1069" s="820" t="str">
        <f>B$60</f>
        <v>MA</v>
      </c>
      <c r="C1069" s="821" t="s">
        <v>3442</v>
      </c>
      <c r="D1069" s="787" t="s">
        <v>3280</v>
      </c>
      <c r="E1069" s="817"/>
      <c r="H1069" s="820"/>
      <c r="I1069" s="820" t="str">
        <f>I$63</f>
        <v>S3</v>
      </c>
      <c r="J1069" s="821"/>
      <c r="K1069" s="787"/>
      <c r="L1069" s="817"/>
    </row>
    <row r="1070" spans="1:12">
      <c r="A1070" s="820"/>
      <c r="B1070" s="820" t="str">
        <f>B$61</f>
        <v>S1</v>
      </c>
      <c r="C1070" s="821"/>
      <c r="D1070" s="787"/>
      <c r="E1070" s="817"/>
      <c r="H1070" s="820"/>
      <c r="I1070" s="820" t="str">
        <f>I$64</f>
        <v>S4</v>
      </c>
      <c r="J1070" s="821"/>
      <c r="K1070" s="787"/>
      <c r="L1070" s="817"/>
    </row>
    <row r="1071" spans="1:12">
      <c r="A1071" s="820"/>
      <c r="B1071" s="820" t="str">
        <f>B$62</f>
        <v>S2</v>
      </c>
      <c r="C1071" s="821"/>
      <c r="D1071" s="787"/>
      <c r="E1071" s="817"/>
    </row>
    <row r="1072" spans="1:12" ht="17.25" customHeight="1">
      <c r="A1072" s="820"/>
      <c r="B1072" s="820" t="str">
        <f>B$63</f>
        <v>S3</v>
      </c>
      <c r="C1072" s="821"/>
      <c r="D1072" s="787"/>
      <c r="E1072" s="817"/>
      <c r="H1072" s="842">
        <v>6.1</v>
      </c>
      <c r="I1072" s="796"/>
      <c r="J1072" s="795" t="s">
        <v>2836</v>
      </c>
      <c r="K1072" s="825"/>
      <c r="L1072" s="826"/>
    </row>
    <row r="1073" spans="1:12">
      <c r="A1073" s="820"/>
      <c r="B1073" s="820" t="str">
        <f>B$64</f>
        <v>S4</v>
      </c>
      <c r="C1073" s="821"/>
      <c r="D1073" s="787"/>
      <c r="E1073" s="817"/>
      <c r="H1073" s="820"/>
      <c r="I1073" s="820"/>
      <c r="J1073" s="822" t="s">
        <v>2837</v>
      </c>
      <c r="K1073" s="787"/>
      <c r="L1073" s="817"/>
    </row>
    <row r="1074" spans="1:12">
      <c r="H1074" s="820"/>
      <c r="I1074" s="820" t="s">
        <v>2518</v>
      </c>
      <c r="J1074" s="821"/>
      <c r="K1074" s="787"/>
      <c r="L1074" s="817"/>
    </row>
    <row r="1075" spans="1:12" ht="25">
      <c r="A1075" s="820"/>
      <c r="B1075" s="820"/>
      <c r="C1075" s="822" t="s">
        <v>2838</v>
      </c>
      <c r="D1075" s="787"/>
      <c r="E1075" s="817"/>
      <c r="H1075" s="820"/>
      <c r="I1075" s="820" t="str">
        <f>I$60</f>
        <v>MA</v>
      </c>
      <c r="J1075" s="821"/>
      <c r="K1075" s="787"/>
      <c r="L1075" s="817"/>
    </row>
    <row r="1076" spans="1:12" ht="25">
      <c r="A1076" s="820"/>
      <c r="B1076" s="820"/>
      <c r="C1076" s="831" t="s">
        <v>2839</v>
      </c>
      <c r="D1076" s="787"/>
      <c r="E1076" s="817"/>
      <c r="H1076" s="820"/>
      <c r="I1076" s="820"/>
      <c r="J1076" s="821"/>
      <c r="K1076" s="787"/>
      <c r="L1076" s="817"/>
    </row>
    <row r="1077" spans="1:12">
      <c r="A1077" s="820"/>
      <c r="B1077" s="820" t="s">
        <v>2518</v>
      </c>
      <c r="C1077" s="821"/>
      <c r="D1077" s="787"/>
      <c r="E1077" s="817"/>
      <c r="H1077" s="820"/>
      <c r="I1077" s="820" t="str">
        <f>I$61</f>
        <v>S1</v>
      </c>
      <c r="J1077" s="821"/>
      <c r="K1077" s="787"/>
      <c r="L1077" s="817"/>
    </row>
    <row r="1078" spans="1:12" ht="50">
      <c r="A1078" s="820"/>
      <c r="B1078" s="820" t="str">
        <f>B$60</f>
        <v>MA</v>
      </c>
      <c r="C1078" s="908" t="s">
        <v>3596</v>
      </c>
      <c r="D1078" s="787" t="s">
        <v>3280</v>
      </c>
      <c r="E1078" s="817"/>
      <c r="H1078" s="820"/>
      <c r="I1078" s="820" t="str">
        <f>I$62</f>
        <v>S2</v>
      </c>
      <c r="J1078" s="821"/>
      <c r="K1078" s="787"/>
      <c r="L1078" s="817"/>
    </row>
    <row r="1079" spans="1:12">
      <c r="A1079" s="820"/>
      <c r="B1079" s="820" t="str">
        <f>B$61</f>
        <v>S1</v>
      </c>
      <c r="C1079" s="821"/>
      <c r="D1079" s="787"/>
      <c r="E1079" s="817"/>
      <c r="H1079" s="820"/>
      <c r="I1079" s="820" t="str">
        <f>I$63</f>
        <v>S3</v>
      </c>
      <c r="J1079" s="821"/>
      <c r="K1079" s="787"/>
      <c r="L1079" s="817"/>
    </row>
    <row r="1080" spans="1:12">
      <c r="A1080" s="820"/>
      <c r="B1080" s="820" t="str">
        <f>B$62</f>
        <v>S2</v>
      </c>
      <c r="C1080" s="821"/>
      <c r="D1080" s="787"/>
      <c r="E1080" s="817"/>
      <c r="H1080" s="820"/>
      <c r="I1080" s="820" t="str">
        <f>I$64</f>
        <v>S4</v>
      </c>
      <c r="J1080" s="821"/>
      <c r="K1080" s="787"/>
      <c r="L1080" s="817"/>
    </row>
    <row r="1081" spans="1:12">
      <c r="A1081" s="820"/>
      <c r="B1081" s="820" t="str">
        <f>B$63</f>
        <v>S3</v>
      </c>
      <c r="C1081" s="821"/>
      <c r="D1081" s="787"/>
      <c r="E1081" s="817"/>
    </row>
    <row r="1082" spans="1:12">
      <c r="A1082" s="820"/>
      <c r="B1082" s="820" t="str">
        <f>B$64</f>
        <v>S4</v>
      </c>
      <c r="C1082" s="821"/>
      <c r="D1082" s="787"/>
      <c r="E1082" s="817"/>
      <c r="H1082" s="820"/>
      <c r="I1082" s="820"/>
      <c r="J1082" s="822" t="s">
        <v>2840</v>
      </c>
      <c r="K1082" s="787"/>
      <c r="L1082" s="817"/>
    </row>
    <row r="1083" spans="1:12">
      <c r="H1083" s="820"/>
      <c r="I1083" s="820" t="s">
        <v>2518</v>
      </c>
      <c r="J1083" s="821"/>
      <c r="K1083" s="787"/>
      <c r="L1083" s="817"/>
    </row>
    <row r="1084" spans="1:12" ht="25">
      <c r="A1084" s="820"/>
      <c r="B1084" s="820"/>
      <c r="C1084" s="822" t="s">
        <v>2841</v>
      </c>
      <c r="D1084" s="787"/>
      <c r="E1084" s="817"/>
      <c r="H1084" s="820"/>
      <c r="I1084" s="820" t="str">
        <f>I$60</f>
        <v>MA</v>
      </c>
      <c r="J1084" s="821"/>
      <c r="K1084" s="787"/>
      <c r="L1084" s="817"/>
    </row>
    <row r="1085" spans="1:12">
      <c r="A1085" s="820"/>
      <c r="B1085" s="820" t="s">
        <v>2518</v>
      </c>
      <c r="C1085" s="821"/>
      <c r="D1085" s="787"/>
      <c r="E1085" s="817"/>
      <c r="H1085" s="820"/>
      <c r="I1085" s="820" t="str">
        <f>I$61</f>
        <v>S1</v>
      </c>
      <c r="J1085" s="821"/>
      <c r="K1085" s="787"/>
      <c r="L1085" s="817"/>
    </row>
    <row r="1086" spans="1:12" ht="25">
      <c r="A1086" s="820"/>
      <c r="B1086" s="820" t="str">
        <f>B$60</f>
        <v>MA</v>
      </c>
      <c r="C1086" s="908" t="s">
        <v>3597</v>
      </c>
      <c r="D1086" s="787" t="s">
        <v>3280</v>
      </c>
      <c r="E1086" s="817"/>
      <c r="H1086" s="820"/>
      <c r="I1086" s="820" t="str">
        <f>I$62</f>
        <v>S2</v>
      </c>
      <c r="J1086" s="821"/>
      <c r="K1086" s="787"/>
      <c r="L1086" s="817"/>
    </row>
    <row r="1087" spans="1:12">
      <c r="A1087" s="820"/>
      <c r="B1087" s="820" t="str">
        <f>B$61</f>
        <v>S1</v>
      </c>
      <c r="C1087" s="821"/>
      <c r="D1087" s="787"/>
      <c r="E1087" s="817"/>
      <c r="H1087" s="820"/>
      <c r="I1087" s="820" t="str">
        <f>I$63</f>
        <v>S3</v>
      </c>
      <c r="J1087" s="821"/>
      <c r="K1087" s="787"/>
      <c r="L1087" s="817"/>
    </row>
    <row r="1088" spans="1:12">
      <c r="A1088" s="820"/>
      <c r="B1088" s="820" t="str">
        <f>B$62</f>
        <v>S2</v>
      </c>
      <c r="C1088" s="821"/>
      <c r="D1088" s="787"/>
      <c r="E1088" s="817"/>
      <c r="H1088" s="820"/>
      <c r="I1088" s="820" t="str">
        <f>I$64</f>
        <v>S4</v>
      </c>
      <c r="J1088" s="821"/>
      <c r="K1088" s="787"/>
      <c r="L1088" s="817"/>
    </row>
    <row r="1089" spans="1:12">
      <c r="A1089" s="820"/>
      <c r="B1089" s="820" t="str">
        <f>B$63</f>
        <v>S3</v>
      </c>
      <c r="C1089" s="821"/>
      <c r="D1089" s="787"/>
      <c r="E1089" s="817"/>
    </row>
    <row r="1090" spans="1:12" ht="90">
      <c r="A1090" s="820"/>
      <c r="B1090" s="820" t="str">
        <f>B$64</f>
        <v>S4</v>
      </c>
      <c r="C1090" s="821"/>
      <c r="D1090" s="787"/>
      <c r="E1090" s="817"/>
      <c r="H1090" s="796">
        <v>7</v>
      </c>
      <c r="I1090" s="796"/>
      <c r="J1090" s="795" t="s">
        <v>2842</v>
      </c>
      <c r="K1090" s="825"/>
      <c r="L1090" s="826"/>
    </row>
    <row r="1091" spans="1:12" ht="50">
      <c r="H1091" s="796">
        <v>7.1</v>
      </c>
      <c r="I1091" s="796"/>
      <c r="J1091" s="795" t="s">
        <v>2843</v>
      </c>
      <c r="K1091" s="825"/>
      <c r="L1091" s="826"/>
    </row>
    <row r="1092" spans="1:12" ht="150.75" customHeight="1">
      <c r="A1092" s="820"/>
      <c r="B1092" s="820"/>
      <c r="C1092" s="822" t="s">
        <v>2844</v>
      </c>
      <c r="D1092" s="787"/>
      <c r="E1092" s="817"/>
      <c r="H1092" s="820"/>
      <c r="I1092" s="820"/>
      <c r="J1092" s="822" t="s">
        <v>2845</v>
      </c>
      <c r="K1092" s="787"/>
      <c r="L1092" s="817"/>
    </row>
    <row r="1093" spans="1:12" ht="87.5">
      <c r="A1093" s="820"/>
      <c r="B1093" s="820"/>
      <c r="C1093" s="831" t="s">
        <v>2846</v>
      </c>
      <c r="D1093" s="787"/>
      <c r="E1093" s="817"/>
      <c r="H1093" s="820"/>
      <c r="I1093" s="820"/>
      <c r="J1093" s="831"/>
      <c r="K1093" s="787"/>
      <c r="L1093" s="817"/>
    </row>
    <row r="1094" spans="1:12">
      <c r="A1094" s="820"/>
      <c r="B1094" s="820" t="s">
        <v>2518</v>
      </c>
      <c r="C1094" s="821"/>
      <c r="D1094" s="787"/>
      <c r="E1094" s="817"/>
      <c r="H1094" s="820"/>
      <c r="I1094" s="820" t="s">
        <v>2518</v>
      </c>
      <c r="J1094" s="821"/>
      <c r="K1094" s="787"/>
      <c r="L1094" s="817"/>
    </row>
    <row r="1095" spans="1:12">
      <c r="A1095" s="820"/>
      <c r="B1095" s="820" t="str">
        <f>B$60</f>
        <v>MA</v>
      </c>
      <c r="C1095" s="908" t="s">
        <v>3599</v>
      </c>
      <c r="D1095" s="787" t="s">
        <v>3280</v>
      </c>
      <c r="E1095" s="817"/>
      <c r="H1095" s="820"/>
      <c r="I1095" s="820" t="str">
        <f>I$60</f>
        <v>MA</v>
      </c>
      <c r="J1095" s="821"/>
      <c r="K1095" s="787"/>
      <c r="L1095" s="817"/>
    </row>
    <row r="1096" spans="1:12">
      <c r="A1096" s="820"/>
      <c r="B1096" s="820" t="str">
        <f>B$61</f>
        <v>S1</v>
      </c>
      <c r="C1096" s="821"/>
      <c r="D1096" s="787"/>
      <c r="E1096" s="817"/>
      <c r="H1096" s="820"/>
      <c r="I1096" s="820" t="str">
        <f>I$61</f>
        <v>S1</v>
      </c>
      <c r="J1096" s="821"/>
      <c r="K1096" s="787"/>
      <c r="L1096" s="817"/>
    </row>
    <row r="1097" spans="1:12">
      <c r="A1097" s="820"/>
      <c r="B1097" s="820" t="str">
        <f>B$62</f>
        <v>S2</v>
      </c>
      <c r="C1097" s="821"/>
      <c r="D1097" s="787"/>
      <c r="E1097" s="817"/>
      <c r="H1097" s="820"/>
      <c r="I1097" s="820" t="str">
        <f>I$62</f>
        <v>S2</v>
      </c>
      <c r="J1097" s="821"/>
      <c r="K1097" s="787"/>
      <c r="L1097" s="817"/>
    </row>
    <row r="1098" spans="1:12">
      <c r="A1098" s="820"/>
      <c r="B1098" s="820" t="str">
        <f>B$63</f>
        <v>S3</v>
      </c>
      <c r="C1098" s="821"/>
      <c r="D1098" s="787"/>
      <c r="E1098" s="817"/>
      <c r="H1098" s="820"/>
      <c r="I1098" s="820" t="str">
        <f>I$63</f>
        <v>S3</v>
      </c>
      <c r="J1098" s="821"/>
      <c r="K1098" s="787"/>
      <c r="L1098" s="817"/>
    </row>
    <row r="1099" spans="1:12">
      <c r="A1099" s="820"/>
      <c r="B1099" s="820" t="str">
        <f>B$64</f>
        <v>S4</v>
      </c>
      <c r="C1099" s="821"/>
      <c r="D1099" s="787"/>
      <c r="E1099" s="817"/>
      <c r="H1099" s="820"/>
      <c r="I1099" s="820" t="str">
        <f>I$64</f>
        <v>S4</v>
      </c>
      <c r="J1099" s="821"/>
      <c r="K1099" s="787"/>
      <c r="L1099" s="817"/>
    </row>
    <row r="1101" spans="1:12" ht="75.75" customHeight="1">
      <c r="A1101" s="820"/>
      <c r="B1101" s="820"/>
      <c r="C1101" s="822" t="s">
        <v>2847</v>
      </c>
      <c r="D1101" s="787"/>
      <c r="E1101" s="817"/>
      <c r="H1101" s="796">
        <v>7.2</v>
      </c>
      <c r="I1101" s="796"/>
      <c r="J1101" s="795" t="s">
        <v>2848</v>
      </c>
      <c r="K1101" s="825"/>
      <c r="L1101" s="826"/>
    </row>
    <row r="1102" spans="1:12" ht="75.75" customHeight="1">
      <c r="A1102" s="820"/>
      <c r="B1102" s="820"/>
      <c r="C1102" s="831" t="s">
        <v>2849</v>
      </c>
      <c r="D1102" s="787"/>
      <c r="E1102" s="817"/>
      <c r="H1102" s="796"/>
      <c r="I1102" s="796"/>
      <c r="J1102" s="795"/>
      <c r="K1102" s="825"/>
      <c r="L1102" s="826"/>
    </row>
    <row r="1103" spans="1:12">
      <c r="A1103" s="820"/>
      <c r="B1103" s="820" t="s">
        <v>2518</v>
      </c>
      <c r="C1103" s="821"/>
      <c r="D1103" s="787"/>
      <c r="E1103" s="817"/>
      <c r="H1103" s="820"/>
      <c r="I1103" s="820"/>
      <c r="J1103" s="822" t="s">
        <v>2850</v>
      </c>
      <c r="K1103" s="787"/>
      <c r="L1103" s="817"/>
    </row>
    <row r="1104" spans="1:12" ht="63" customHeight="1">
      <c r="A1104" s="820"/>
      <c r="B1104" s="820" t="str">
        <f>B$60</f>
        <v>MA</v>
      </c>
      <c r="C1104" s="908" t="s">
        <v>3446</v>
      </c>
      <c r="D1104" s="787" t="s">
        <v>3280</v>
      </c>
      <c r="E1104" s="817"/>
      <c r="H1104" s="820"/>
      <c r="I1104" s="820" t="s">
        <v>2518</v>
      </c>
      <c r="J1104" s="821"/>
      <c r="K1104" s="787"/>
      <c r="L1104" s="817"/>
    </row>
    <row r="1105" spans="1:12">
      <c r="A1105" s="820"/>
      <c r="B1105" s="820" t="str">
        <f>B$61</f>
        <v>S1</v>
      </c>
      <c r="C1105" s="821"/>
      <c r="D1105" s="787"/>
      <c r="E1105" s="817"/>
      <c r="H1105" s="820"/>
      <c r="I1105" s="820" t="str">
        <f>I$60</f>
        <v>MA</v>
      </c>
      <c r="J1105" s="821"/>
      <c r="K1105" s="787"/>
      <c r="L1105" s="817"/>
    </row>
    <row r="1106" spans="1:12">
      <c r="A1106" s="820"/>
      <c r="B1106" s="820" t="str">
        <f>B$62</f>
        <v>S2</v>
      </c>
      <c r="C1106" s="821"/>
      <c r="D1106" s="787"/>
      <c r="E1106" s="817"/>
      <c r="H1106" s="820"/>
      <c r="I1106" s="820" t="str">
        <f>I$61</f>
        <v>S1</v>
      </c>
      <c r="J1106" s="821"/>
      <c r="K1106" s="787"/>
      <c r="L1106" s="817"/>
    </row>
    <row r="1107" spans="1:12">
      <c r="A1107" s="820"/>
      <c r="B1107" s="820" t="str">
        <f>B$63</f>
        <v>S3</v>
      </c>
      <c r="C1107" s="821"/>
      <c r="D1107" s="787"/>
      <c r="E1107" s="817"/>
      <c r="H1107" s="820"/>
      <c r="I1107" s="820" t="str">
        <f>I$62</f>
        <v>S2</v>
      </c>
      <c r="J1107" s="821"/>
      <c r="K1107" s="787"/>
      <c r="L1107" s="817"/>
    </row>
    <row r="1108" spans="1:12">
      <c r="A1108" s="820"/>
      <c r="B1108" s="820" t="str">
        <f>B$64</f>
        <v>S4</v>
      </c>
      <c r="C1108" s="821"/>
      <c r="D1108" s="787"/>
      <c r="E1108" s="817"/>
      <c r="H1108" s="820"/>
      <c r="I1108" s="820" t="str">
        <f>I$63</f>
        <v>S3</v>
      </c>
      <c r="J1108" s="821"/>
      <c r="K1108" s="787"/>
      <c r="L1108" s="817"/>
    </row>
    <row r="1109" spans="1:12">
      <c r="H1109" s="820"/>
      <c r="I1109" s="820" t="str">
        <f>I$64</f>
        <v>S4</v>
      </c>
      <c r="J1109" s="821"/>
      <c r="K1109" s="787"/>
      <c r="L1109" s="817"/>
    </row>
    <row r="1110" spans="1:12" ht="37.5">
      <c r="A1110" s="820"/>
      <c r="B1110" s="820"/>
      <c r="C1110" s="822" t="s">
        <v>2851</v>
      </c>
      <c r="D1110" s="787"/>
      <c r="E1110" s="817"/>
    </row>
    <row r="1111" spans="1:12" ht="75">
      <c r="A1111" s="820"/>
      <c r="B1111" s="820"/>
      <c r="C1111" s="831" t="s">
        <v>2852</v>
      </c>
      <c r="D1111" s="787"/>
      <c r="E1111" s="817"/>
    </row>
    <row r="1112" spans="1:12" ht="31.5" customHeight="1">
      <c r="A1112" s="820"/>
      <c r="B1112" s="820" t="s">
        <v>2518</v>
      </c>
      <c r="C1112" s="821"/>
      <c r="D1112" s="787"/>
      <c r="E1112" s="817"/>
      <c r="H1112" s="820"/>
      <c r="I1112" s="820"/>
      <c r="J1112" s="822" t="s">
        <v>2850</v>
      </c>
      <c r="K1112" s="787"/>
      <c r="L1112" s="817"/>
    </row>
    <row r="1113" spans="1:12" ht="25">
      <c r="A1113" s="820"/>
      <c r="B1113" s="820" t="str">
        <f>B$60</f>
        <v>MA</v>
      </c>
      <c r="C1113" s="821" t="s">
        <v>3447</v>
      </c>
      <c r="D1113" s="787" t="s">
        <v>3280</v>
      </c>
      <c r="E1113" s="817"/>
      <c r="H1113" s="820"/>
      <c r="I1113" s="820" t="s">
        <v>2518</v>
      </c>
      <c r="J1113" s="821"/>
      <c r="K1113" s="787"/>
      <c r="L1113" s="817"/>
    </row>
    <row r="1114" spans="1:12">
      <c r="A1114" s="820"/>
      <c r="B1114" s="820" t="str">
        <f>B$61</f>
        <v>S1</v>
      </c>
      <c r="C1114" s="821"/>
      <c r="D1114" s="787"/>
      <c r="E1114" s="817"/>
      <c r="H1114" s="820"/>
      <c r="I1114" s="820" t="str">
        <f>I$60</f>
        <v>MA</v>
      </c>
      <c r="J1114" s="821"/>
      <c r="K1114" s="787"/>
      <c r="L1114" s="817"/>
    </row>
    <row r="1115" spans="1:12">
      <c r="A1115" s="820"/>
      <c r="B1115" s="820" t="str">
        <f>B$62</f>
        <v>S2</v>
      </c>
      <c r="C1115" s="821"/>
      <c r="D1115" s="787"/>
      <c r="E1115" s="817"/>
      <c r="H1115" s="820"/>
      <c r="I1115" s="820" t="str">
        <f>I$61</f>
        <v>S1</v>
      </c>
      <c r="J1115" s="821"/>
      <c r="K1115" s="787"/>
      <c r="L1115" s="817"/>
    </row>
    <row r="1116" spans="1:12">
      <c r="A1116" s="820"/>
      <c r="B1116" s="820" t="str">
        <f>B$63</f>
        <v>S3</v>
      </c>
      <c r="C1116" s="821"/>
      <c r="D1116" s="787"/>
      <c r="E1116" s="817"/>
      <c r="H1116" s="820"/>
      <c r="I1116" s="820" t="str">
        <f>I$62</f>
        <v>S2</v>
      </c>
      <c r="J1116" s="821"/>
      <c r="K1116" s="787"/>
      <c r="L1116" s="817"/>
    </row>
    <row r="1117" spans="1:12">
      <c r="A1117" s="820"/>
      <c r="B1117" s="820" t="str">
        <f>B$64</f>
        <v>S4</v>
      </c>
      <c r="C1117" s="821"/>
      <c r="D1117" s="787"/>
      <c r="E1117" s="817"/>
      <c r="H1117" s="820"/>
      <c r="I1117" s="820" t="str">
        <f>I$63</f>
        <v>S3</v>
      </c>
      <c r="J1117" s="821"/>
      <c r="K1117" s="787"/>
      <c r="L1117" s="817"/>
    </row>
    <row r="1118" spans="1:12">
      <c r="H1118" s="820"/>
      <c r="I1118" s="820" t="str">
        <f>I$64</f>
        <v>S4</v>
      </c>
      <c r="J1118" s="821"/>
      <c r="K1118" s="787"/>
      <c r="L1118" s="817"/>
    </row>
    <row r="1119" spans="1:12" ht="25">
      <c r="A1119" s="820"/>
      <c r="B1119" s="820"/>
      <c r="C1119" s="822" t="s">
        <v>2853</v>
      </c>
      <c r="D1119" s="787"/>
      <c r="E1119" s="817"/>
    </row>
    <row r="1120" spans="1:12" ht="25">
      <c r="A1120" s="820"/>
      <c r="B1120" s="820" t="s">
        <v>2518</v>
      </c>
      <c r="C1120" s="821"/>
      <c r="D1120" s="787"/>
      <c r="E1120" s="817"/>
      <c r="H1120" s="796">
        <v>7.3</v>
      </c>
      <c r="I1120" s="796"/>
      <c r="J1120" s="795" t="s">
        <v>2854</v>
      </c>
      <c r="K1120" s="825"/>
      <c r="L1120" s="826"/>
    </row>
    <row r="1121" spans="1:12" ht="18" customHeight="1">
      <c r="A1121" s="820"/>
      <c r="B1121" s="820" t="str">
        <f>B$60</f>
        <v>MA</v>
      </c>
      <c r="C1121" s="821" t="s">
        <v>3344</v>
      </c>
      <c r="D1121" s="787" t="s">
        <v>3280</v>
      </c>
      <c r="E1121" s="817"/>
      <c r="H1121" s="820"/>
      <c r="I1121" s="820"/>
      <c r="J1121" s="822" t="s">
        <v>514</v>
      </c>
      <c r="K1121" s="787"/>
      <c r="L1121" s="817"/>
    </row>
    <row r="1122" spans="1:12">
      <c r="A1122" s="820"/>
      <c r="B1122" s="820" t="str">
        <f>B$61</f>
        <v>S1</v>
      </c>
      <c r="C1122" s="821"/>
      <c r="D1122" s="787"/>
      <c r="E1122" s="817"/>
      <c r="H1122" s="820"/>
      <c r="I1122" s="820" t="s">
        <v>2518</v>
      </c>
      <c r="J1122" s="821"/>
      <c r="K1122" s="787"/>
      <c r="L1122" s="817"/>
    </row>
    <row r="1123" spans="1:12">
      <c r="A1123" s="820"/>
      <c r="B1123" s="820" t="str">
        <f>B$62</f>
        <v>S2</v>
      </c>
      <c r="C1123" s="821"/>
      <c r="D1123" s="787"/>
      <c r="E1123" s="817"/>
      <c r="H1123" s="820"/>
      <c r="I1123" s="820" t="str">
        <f>I$60</f>
        <v>MA</v>
      </c>
      <c r="J1123" s="821"/>
      <c r="K1123" s="787"/>
      <c r="L1123" s="817"/>
    </row>
    <row r="1124" spans="1:12">
      <c r="A1124" s="820"/>
      <c r="B1124" s="820" t="str">
        <f>B$63</f>
        <v>S3</v>
      </c>
      <c r="C1124" s="821"/>
      <c r="D1124" s="787"/>
      <c r="E1124" s="817"/>
      <c r="H1124" s="820"/>
      <c r="I1124" s="820" t="str">
        <f>I$61</f>
        <v>S1</v>
      </c>
      <c r="J1124" s="821"/>
      <c r="K1124" s="787"/>
      <c r="L1124" s="817"/>
    </row>
    <row r="1125" spans="1:12">
      <c r="A1125" s="820"/>
      <c r="B1125" s="820" t="str">
        <f>B$64</f>
        <v>S4</v>
      </c>
      <c r="C1125" s="821"/>
      <c r="D1125" s="787"/>
      <c r="E1125" s="817"/>
      <c r="H1125" s="820"/>
      <c r="I1125" s="820" t="str">
        <f>I$62</f>
        <v>S2</v>
      </c>
      <c r="J1125" s="821"/>
      <c r="K1125" s="787"/>
      <c r="L1125" s="817"/>
    </row>
    <row r="1126" spans="1:12">
      <c r="H1126" s="820"/>
      <c r="I1126" s="820" t="str">
        <f>I$63</f>
        <v>S3</v>
      </c>
      <c r="J1126" s="821"/>
      <c r="K1126" s="787"/>
      <c r="L1126" s="817"/>
    </row>
    <row r="1127" spans="1:12" ht="100">
      <c r="A1127" s="820"/>
      <c r="B1127" s="820"/>
      <c r="C1127" s="822" t="s">
        <v>2855</v>
      </c>
      <c r="D1127" s="787"/>
      <c r="E1127" s="817"/>
      <c r="H1127" s="820"/>
      <c r="I1127" s="820" t="str">
        <f>I$64</f>
        <v>S4</v>
      </c>
      <c r="J1127" s="821"/>
      <c r="K1127" s="787"/>
      <c r="L1127" s="817"/>
    </row>
    <row r="1128" spans="1:12" ht="175">
      <c r="A1128" s="820"/>
      <c r="B1128" s="820"/>
      <c r="C1128" s="821" t="s">
        <v>2856</v>
      </c>
      <c r="D1128" s="787"/>
      <c r="E1128" s="817"/>
      <c r="H1128" s="843"/>
      <c r="I1128" s="843"/>
      <c r="J1128" s="829"/>
    </row>
    <row r="1129" spans="1:12">
      <c r="A1129" s="820"/>
      <c r="B1129" s="820" t="s">
        <v>2518</v>
      </c>
      <c r="C1129" s="821"/>
      <c r="D1129" s="787"/>
      <c r="E1129" s="817"/>
      <c r="H1129" s="843"/>
      <c r="I1129" s="843"/>
      <c r="J1129" s="829"/>
    </row>
    <row r="1130" spans="1:12" ht="32.25" customHeight="1">
      <c r="A1130" s="820"/>
      <c r="B1130" s="820" t="str">
        <f>B$60</f>
        <v>MA</v>
      </c>
      <c r="C1130" s="821" t="s">
        <v>3448</v>
      </c>
      <c r="D1130" s="787" t="s">
        <v>3280</v>
      </c>
      <c r="E1130" s="817"/>
      <c r="H1130" s="820"/>
      <c r="I1130" s="820"/>
      <c r="J1130" s="822" t="s">
        <v>2227</v>
      </c>
      <c r="K1130" s="787"/>
      <c r="L1130" s="817"/>
    </row>
    <row r="1131" spans="1:12">
      <c r="A1131" s="820"/>
      <c r="B1131" s="820" t="str">
        <f>B$61</f>
        <v>S1</v>
      </c>
      <c r="C1131" s="821"/>
      <c r="D1131" s="787"/>
      <c r="E1131" s="817"/>
      <c r="H1131" s="820"/>
      <c r="I1131" s="820" t="s">
        <v>2518</v>
      </c>
      <c r="J1131" s="821"/>
      <c r="K1131" s="787"/>
      <c r="L1131" s="817"/>
    </row>
    <row r="1132" spans="1:12">
      <c r="A1132" s="820"/>
      <c r="B1132" s="820" t="str">
        <f>B$62</f>
        <v>S2</v>
      </c>
      <c r="C1132" s="821"/>
      <c r="D1132" s="787"/>
      <c r="E1132" s="817"/>
      <c r="H1132" s="820"/>
      <c r="I1132" s="820" t="str">
        <f>I$60</f>
        <v>MA</v>
      </c>
      <c r="J1132" s="821"/>
      <c r="K1132" s="787"/>
      <c r="L1132" s="817"/>
    </row>
    <row r="1133" spans="1:12">
      <c r="A1133" s="820"/>
      <c r="B1133" s="820" t="str">
        <f>B$63</f>
        <v>S3</v>
      </c>
      <c r="C1133" s="821"/>
      <c r="D1133" s="787"/>
      <c r="E1133" s="817"/>
      <c r="H1133" s="820"/>
      <c r="I1133" s="820" t="str">
        <f>I$61</f>
        <v>S1</v>
      </c>
      <c r="J1133" s="821"/>
      <c r="K1133" s="787"/>
      <c r="L1133" s="817"/>
    </row>
    <row r="1134" spans="1:12">
      <c r="A1134" s="820"/>
      <c r="B1134" s="820" t="str">
        <f>B$64</f>
        <v>S4</v>
      </c>
      <c r="C1134" s="821"/>
      <c r="D1134" s="787"/>
      <c r="E1134" s="817"/>
      <c r="H1134" s="820"/>
      <c r="I1134" s="820" t="str">
        <f>I$62</f>
        <v>S2</v>
      </c>
      <c r="J1134" s="821"/>
      <c r="K1134" s="787"/>
      <c r="L1134" s="817"/>
    </row>
    <row r="1135" spans="1:12">
      <c r="H1135" s="820"/>
      <c r="I1135" s="820" t="str">
        <f>I$63</f>
        <v>S3</v>
      </c>
      <c r="J1135" s="821"/>
      <c r="K1135" s="787"/>
      <c r="L1135" s="817"/>
    </row>
    <row r="1136" spans="1:12" ht="37.5">
      <c r="A1136" s="820"/>
      <c r="B1136" s="820"/>
      <c r="C1136" s="822" t="s">
        <v>2857</v>
      </c>
      <c r="D1136" s="787"/>
      <c r="E1136" s="817"/>
      <c r="H1136" s="820"/>
      <c r="I1136" s="820" t="str">
        <f>I$64</f>
        <v>S4</v>
      </c>
      <c r="J1136" s="821"/>
      <c r="K1136" s="787"/>
      <c r="L1136" s="817"/>
    </row>
    <row r="1137" spans="1:12" ht="100">
      <c r="A1137" s="820"/>
      <c r="B1137" s="820"/>
      <c r="C1137" s="831" t="s">
        <v>2858</v>
      </c>
      <c r="D1137" s="787"/>
      <c r="E1137" s="817"/>
      <c r="H1137" s="843"/>
      <c r="I1137" s="843"/>
      <c r="J1137" s="829"/>
    </row>
    <row r="1138" spans="1:12">
      <c r="A1138" s="820"/>
      <c r="B1138" s="820" t="s">
        <v>2518</v>
      </c>
      <c r="C1138" s="821"/>
      <c r="D1138" s="787"/>
      <c r="E1138" s="817"/>
      <c r="H1138" s="843"/>
      <c r="I1138" s="843"/>
      <c r="J1138" s="829"/>
    </row>
    <row r="1139" spans="1:12" ht="50">
      <c r="A1139" s="820"/>
      <c r="B1139" s="820" t="str">
        <f>B$60</f>
        <v>MA</v>
      </c>
      <c r="C1139" s="908" t="s">
        <v>3598</v>
      </c>
      <c r="D1139" s="787" t="s">
        <v>3280</v>
      </c>
      <c r="E1139" s="817"/>
      <c r="H1139" s="796">
        <v>7.4</v>
      </c>
      <c r="I1139" s="796"/>
      <c r="J1139" s="795" t="s">
        <v>2859</v>
      </c>
      <c r="K1139" s="825"/>
      <c r="L1139" s="826"/>
    </row>
    <row r="1140" spans="1:12">
      <c r="A1140" s="820"/>
      <c r="B1140" s="820" t="str">
        <f>B$61</f>
        <v>S1</v>
      </c>
      <c r="C1140" s="821"/>
      <c r="D1140" s="787"/>
      <c r="E1140" s="817"/>
      <c r="H1140" s="820"/>
      <c r="I1140" s="820"/>
      <c r="J1140" s="822" t="s">
        <v>515</v>
      </c>
      <c r="K1140" s="787"/>
      <c r="L1140" s="817"/>
    </row>
    <row r="1141" spans="1:12">
      <c r="A1141" s="820"/>
      <c r="B1141" s="820" t="str">
        <f>B$62</f>
        <v>S2</v>
      </c>
      <c r="C1141" s="821"/>
      <c r="D1141" s="787"/>
      <c r="E1141" s="817"/>
      <c r="H1141" s="820"/>
      <c r="I1141" s="820" t="s">
        <v>2518</v>
      </c>
      <c r="J1141" s="821"/>
      <c r="K1141" s="787"/>
      <c r="L1141" s="817"/>
    </row>
    <row r="1142" spans="1:12">
      <c r="A1142" s="820"/>
      <c r="B1142" s="820" t="str">
        <f>B$63</f>
        <v>S3</v>
      </c>
      <c r="C1142" s="821"/>
      <c r="D1142" s="787"/>
      <c r="E1142" s="817"/>
      <c r="H1142" s="820"/>
      <c r="I1142" s="820" t="str">
        <f>I$60</f>
        <v>MA</v>
      </c>
      <c r="J1142" s="821"/>
      <c r="K1142" s="787"/>
      <c r="L1142" s="817"/>
    </row>
    <row r="1143" spans="1:12">
      <c r="A1143" s="820"/>
      <c r="B1143" s="820" t="str">
        <f>B$64</f>
        <v>S4</v>
      </c>
      <c r="C1143" s="821"/>
      <c r="D1143" s="787"/>
      <c r="E1143" s="817"/>
      <c r="H1143" s="820"/>
      <c r="I1143" s="820" t="str">
        <f>I$61</f>
        <v>S1</v>
      </c>
      <c r="J1143" s="821"/>
      <c r="K1143" s="787"/>
      <c r="L1143" s="817"/>
    </row>
    <row r="1144" spans="1:12">
      <c r="H1144" s="820"/>
      <c r="I1144" s="820" t="str">
        <f>I$62</f>
        <v>S2</v>
      </c>
      <c r="J1144" s="821"/>
      <c r="K1144" s="787"/>
      <c r="L1144" s="817"/>
    </row>
    <row r="1145" spans="1:12" ht="37.5">
      <c r="A1145" s="796">
        <v>6.6</v>
      </c>
      <c r="B1145" s="796"/>
      <c r="C1145" s="795" t="s">
        <v>2806</v>
      </c>
      <c r="D1145" s="825">
        <v>4</v>
      </c>
      <c r="E1145" s="827"/>
      <c r="H1145" s="820"/>
      <c r="I1145" s="820" t="str">
        <f>I$63</f>
        <v>S3</v>
      </c>
      <c r="J1145" s="821"/>
      <c r="K1145" s="787"/>
      <c r="L1145" s="817"/>
    </row>
    <row r="1146" spans="1:12" ht="125">
      <c r="A1146" s="820"/>
      <c r="B1146" s="820"/>
      <c r="C1146" s="822" t="s">
        <v>2860</v>
      </c>
      <c r="D1146" s="787"/>
      <c r="E1146" s="817"/>
      <c r="H1146" s="820"/>
      <c r="I1146" s="820" t="str">
        <f>I$64</f>
        <v>S4</v>
      </c>
      <c r="J1146" s="821"/>
      <c r="K1146" s="787"/>
      <c r="L1146" s="817"/>
    </row>
    <row r="1147" spans="1:12" ht="87.5">
      <c r="A1147" s="820"/>
      <c r="B1147" s="820"/>
      <c r="C1147" s="831" t="s">
        <v>2861</v>
      </c>
      <c r="D1147" s="787"/>
      <c r="E1147" s="817"/>
    </row>
    <row r="1148" spans="1:12">
      <c r="A1148" s="820"/>
      <c r="B1148" s="820" t="s">
        <v>2518</v>
      </c>
      <c r="C1148" s="821"/>
      <c r="D1148" s="787"/>
      <c r="E1148" s="817"/>
    </row>
    <row r="1149" spans="1:12" ht="21.75" customHeight="1">
      <c r="A1149" s="820"/>
      <c r="B1149" s="820" t="str">
        <f>B$60</f>
        <v>MA</v>
      </c>
      <c r="C1149" s="821" t="s">
        <v>3449</v>
      </c>
      <c r="D1149" s="787" t="s">
        <v>3280</v>
      </c>
      <c r="E1149" s="817"/>
      <c r="H1149" s="820"/>
      <c r="I1149" s="820"/>
      <c r="J1149" s="822" t="s">
        <v>2862</v>
      </c>
      <c r="K1149" s="787"/>
      <c r="L1149" s="817"/>
    </row>
    <row r="1150" spans="1:12">
      <c r="A1150" s="820"/>
      <c r="B1150" s="820" t="str">
        <f>B$61</f>
        <v>S1</v>
      </c>
      <c r="C1150" s="821"/>
      <c r="D1150" s="787"/>
      <c r="E1150" s="817"/>
      <c r="H1150" s="820"/>
      <c r="I1150" s="820" t="s">
        <v>2518</v>
      </c>
      <c r="J1150" s="821"/>
      <c r="K1150" s="787"/>
      <c r="L1150" s="817"/>
    </row>
    <row r="1151" spans="1:12">
      <c r="A1151" s="820"/>
      <c r="B1151" s="820" t="str">
        <f>B$62</f>
        <v>S2</v>
      </c>
      <c r="C1151" s="821"/>
      <c r="D1151" s="787"/>
      <c r="E1151" s="817"/>
      <c r="H1151" s="820"/>
      <c r="I1151" s="820" t="str">
        <f>I$60</f>
        <v>MA</v>
      </c>
      <c r="J1151" s="821"/>
      <c r="K1151" s="787"/>
      <c r="L1151" s="817"/>
    </row>
    <row r="1152" spans="1:12">
      <c r="A1152" s="820"/>
      <c r="B1152" s="820" t="str">
        <f>B$63</f>
        <v>S3</v>
      </c>
      <c r="C1152" s="821"/>
      <c r="D1152" s="787"/>
      <c r="E1152" s="817"/>
      <c r="H1152" s="820"/>
      <c r="I1152" s="820" t="str">
        <f>I$61</f>
        <v>S1</v>
      </c>
      <c r="J1152" s="821"/>
      <c r="K1152" s="787"/>
      <c r="L1152" s="817"/>
    </row>
    <row r="1153" spans="1:12">
      <c r="A1153" s="820"/>
      <c r="B1153" s="820" t="str">
        <f>B$64</f>
        <v>S4</v>
      </c>
      <c r="C1153" s="821"/>
      <c r="D1153" s="787"/>
      <c r="E1153" s="817"/>
      <c r="H1153" s="820"/>
      <c r="I1153" s="820" t="str">
        <f>I$62</f>
        <v>S2</v>
      </c>
      <c r="J1153" s="821"/>
      <c r="K1153" s="787"/>
      <c r="L1153" s="817"/>
    </row>
    <row r="1154" spans="1:12">
      <c r="H1154" s="820"/>
      <c r="I1154" s="820" t="str">
        <f>I$63</f>
        <v>S3</v>
      </c>
      <c r="J1154" s="821"/>
      <c r="K1154" s="787"/>
      <c r="L1154" s="817"/>
    </row>
    <row r="1155" spans="1:12">
      <c r="A1155" s="820"/>
      <c r="B1155" s="820"/>
      <c r="C1155" s="822" t="s">
        <v>2863</v>
      </c>
      <c r="D1155" s="787"/>
      <c r="E1155" s="817"/>
      <c r="H1155" s="820"/>
      <c r="I1155" s="820" t="str">
        <f>I$64</f>
        <v>S4</v>
      </c>
      <c r="J1155" s="821"/>
      <c r="K1155" s="787"/>
      <c r="L1155" s="817"/>
    </row>
    <row r="1156" spans="1:12">
      <c r="A1156" s="820"/>
      <c r="B1156" s="820" t="s">
        <v>2518</v>
      </c>
      <c r="C1156" s="821"/>
      <c r="D1156" s="787"/>
      <c r="E1156" s="817"/>
    </row>
    <row r="1157" spans="1:12" ht="15.75" customHeight="1">
      <c r="A1157" s="820"/>
      <c r="B1157" s="820" t="str">
        <f>B$60</f>
        <v>MA</v>
      </c>
      <c r="C1157" s="821" t="s">
        <v>3450</v>
      </c>
      <c r="D1157" s="787" t="s">
        <v>3280</v>
      </c>
      <c r="E1157" s="817"/>
      <c r="H1157" s="796">
        <v>7.5</v>
      </c>
      <c r="I1157" s="796"/>
      <c r="J1157" s="795" t="s">
        <v>2864</v>
      </c>
      <c r="K1157" s="825"/>
      <c r="L1157" s="826"/>
    </row>
    <row r="1158" spans="1:12">
      <c r="A1158" s="820"/>
      <c r="B1158" s="820" t="str">
        <f>B$61</f>
        <v>S1</v>
      </c>
      <c r="C1158" s="821"/>
      <c r="D1158" s="787"/>
      <c r="E1158" s="817"/>
      <c r="H1158" s="820"/>
      <c r="I1158" s="820"/>
      <c r="J1158" s="822" t="s">
        <v>2865</v>
      </c>
      <c r="K1158" s="787"/>
      <c r="L1158" s="817"/>
    </row>
    <row r="1159" spans="1:12">
      <c r="A1159" s="820"/>
      <c r="B1159" s="820" t="str">
        <f>B$62</f>
        <v>S2</v>
      </c>
      <c r="C1159" s="821"/>
      <c r="D1159" s="787"/>
      <c r="E1159" s="817"/>
      <c r="H1159" s="820"/>
      <c r="I1159" s="820" t="s">
        <v>2518</v>
      </c>
      <c r="J1159" s="821"/>
      <c r="K1159" s="787"/>
      <c r="L1159" s="817"/>
    </row>
    <row r="1160" spans="1:12">
      <c r="A1160" s="820"/>
      <c r="B1160" s="820" t="str">
        <f>B$63</f>
        <v>S3</v>
      </c>
      <c r="C1160" s="821"/>
      <c r="D1160" s="787"/>
      <c r="E1160" s="817"/>
      <c r="H1160" s="820"/>
      <c r="I1160" s="820" t="str">
        <f>I$60</f>
        <v>MA</v>
      </c>
      <c r="J1160" s="821"/>
      <c r="K1160" s="787"/>
      <c r="L1160" s="817"/>
    </row>
    <row r="1161" spans="1:12">
      <c r="A1161" s="820"/>
      <c r="B1161" s="820" t="str">
        <f>B$64</f>
        <v>S4</v>
      </c>
      <c r="C1161" s="821"/>
      <c r="D1161" s="787"/>
      <c r="E1161" s="817"/>
      <c r="H1161" s="820"/>
      <c r="I1161" s="820" t="str">
        <f>I$61</f>
        <v>S1</v>
      </c>
      <c r="J1161" s="821"/>
      <c r="K1161" s="787"/>
      <c r="L1161" s="817"/>
    </row>
    <row r="1162" spans="1:12">
      <c r="H1162" s="820"/>
      <c r="I1162" s="820" t="str">
        <f>I$62</f>
        <v>S2</v>
      </c>
      <c r="J1162" s="821"/>
      <c r="K1162" s="787"/>
      <c r="L1162" s="817"/>
    </row>
    <row r="1163" spans="1:12" ht="187.5">
      <c r="A1163" s="820"/>
      <c r="B1163" s="820"/>
      <c r="C1163" s="822" t="s">
        <v>2866</v>
      </c>
      <c r="D1163" s="787"/>
      <c r="E1163" s="817"/>
      <c r="H1163" s="820"/>
      <c r="I1163" s="820" t="str">
        <f>I$63</f>
        <v>S3</v>
      </c>
      <c r="J1163" s="821"/>
      <c r="K1163" s="787"/>
      <c r="L1163" s="817"/>
    </row>
    <row r="1164" spans="1:12" ht="75">
      <c r="A1164" s="820"/>
      <c r="B1164" s="820"/>
      <c r="C1164" s="831" t="s">
        <v>2867</v>
      </c>
      <c r="D1164" s="787"/>
      <c r="E1164" s="817"/>
      <c r="H1164" s="820"/>
      <c r="I1164" s="820"/>
      <c r="J1164" s="821"/>
      <c r="K1164" s="787"/>
      <c r="L1164" s="817"/>
    </row>
    <row r="1165" spans="1:12">
      <c r="A1165" s="820"/>
      <c r="B1165" s="820" t="s">
        <v>2518</v>
      </c>
      <c r="C1165" s="821"/>
      <c r="D1165" s="787"/>
      <c r="E1165" s="817"/>
      <c r="H1165" s="820"/>
      <c r="I1165" s="820" t="str">
        <f>I$64</f>
        <v>S4</v>
      </c>
      <c r="J1165" s="821"/>
      <c r="K1165" s="787"/>
      <c r="L1165" s="817"/>
    </row>
    <row r="1166" spans="1:12" ht="37.5">
      <c r="A1166" s="820"/>
      <c r="B1166" s="820" t="str">
        <f>B$60</f>
        <v>MA</v>
      </c>
      <c r="C1166" s="821" t="s">
        <v>3576</v>
      </c>
      <c r="D1166" s="787" t="s">
        <v>3280</v>
      </c>
      <c r="E1166" s="817"/>
    </row>
    <row r="1167" spans="1:12">
      <c r="A1167" s="820"/>
      <c r="B1167" s="820" t="str">
        <f>B$61</f>
        <v>S1</v>
      </c>
      <c r="C1167" s="821"/>
      <c r="D1167" s="787"/>
      <c r="E1167" s="817"/>
      <c r="H1167" s="820"/>
      <c r="I1167" s="820"/>
      <c r="J1167" s="822" t="s">
        <v>2868</v>
      </c>
      <c r="K1167" s="787"/>
      <c r="L1167" s="817"/>
    </row>
    <row r="1168" spans="1:12">
      <c r="A1168" s="820"/>
      <c r="B1168" s="820" t="str">
        <f>B$62</f>
        <v>S2</v>
      </c>
      <c r="C1168" s="821"/>
      <c r="D1168" s="787"/>
      <c r="E1168" s="817"/>
      <c r="H1168" s="820"/>
      <c r="I1168" s="820" t="s">
        <v>2518</v>
      </c>
      <c r="J1168" s="821"/>
      <c r="K1168" s="787"/>
      <c r="L1168" s="817"/>
    </row>
    <row r="1169" spans="1:12">
      <c r="A1169" s="820"/>
      <c r="B1169" s="820" t="str">
        <f>B$63</f>
        <v>S3</v>
      </c>
      <c r="C1169" s="821"/>
      <c r="D1169" s="787"/>
      <c r="E1169" s="817"/>
      <c r="H1169" s="820"/>
      <c r="I1169" s="820" t="str">
        <f>I$60</f>
        <v>MA</v>
      </c>
      <c r="J1169" s="821"/>
      <c r="K1169" s="787"/>
      <c r="L1169" s="817"/>
    </row>
    <row r="1170" spans="1:12">
      <c r="A1170" s="820"/>
      <c r="B1170" s="820" t="str">
        <f>B$64</f>
        <v>S4</v>
      </c>
      <c r="C1170" s="821"/>
      <c r="D1170" s="787"/>
      <c r="E1170" s="817"/>
      <c r="H1170" s="820"/>
      <c r="I1170" s="820" t="str">
        <f>I$61</f>
        <v>S1</v>
      </c>
      <c r="J1170" s="821"/>
      <c r="K1170" s="787"/>
      <c r="L1170" s="817"/>
    </row>
    <row r="1171" spans="1:12">
      <c r="H1171" s="820"/>
      <c r="I1171" s="820" t="str">
        <f>I$62</f>
        <v>S2</v>
      </c>
      <c r="J1171" s="821"/>
      <c r="K1171" s="787"/>
      <c r="L1171" s="817"/>
    </row>
    <row r="1172" spans="1:12" ht="25">
      <c r="A1172" s="820"/>
      <c r="B1172" s="820"/>
      <c r="C1172" s="822" t="s">
        <v>2869</v>
      </c>
      <c r="D1172" s="787"/>
      <c r="E1172" s="817"/>
      <c r="H1172" s="820"/>
      <c r="I1172" s="820" t="str">
        <f>I$63</f>
        <v>S3</v>
      </c>
      <c r="J1172" s="821"/>
      <c r="K1172" s="787"/>
      <c r="L1172" s="817"/>
    </row>
    <row r="1173" spans="1:12" ht="75">
      <c r="A1173" s="820"/>
      <c r="B1173" s="820"/>
      <c r="C1173" s="831" t="s">
        <v>2870</v>
      </c>
      <c r="D1173" s="787"/>
      <c r="E1173" s="817"/>
      <c r="H1173" s="820"/>
      <c r="I1173" s="820"/>
      <c r="J1173" s="821"/>
      <c r="K1173" s="787"/>
      <c r="L1173" s="817"/>
    </row>
    <row r="1174" spans="1:12">
      <c r="A1174" s="820"/>
      <c r="B1174" s="820" t="s">
        <v>2518</v>
      </c>
      <c r="C1174" s="821"/>
      <c r="D1174" s="787"/>
      <c r="E1174" s="817"/>
      <c r="H1174" s="820"/>
      <c r="I1174" s="820" t="str">
        <f>I$64</f>
        <v>S4</v>
      </c>
      <c r="J1174" s="821"/>
      <c r="K1174" s="787"/>
      <c r="L1174" s="817"/>
    </row>
    <row r="1175" spans="1:12" ht="25">
      <c r="A1175" s="820"/>
      <c r="B1175" s="820" t="str">
        <f>B$60</f>
        <v>MA</v>
      </c>
      <c r="C1175" s="821" t="s">
        <v>3577</v>
      </c>
      <c r="D1175" s="787" t="s">
        <v>3280</v>
      </c>
      <c r="E1175" s="817"/>
    </row>
    <row r="1176" spans="1:12" ht="15.75" customHeight="1">
      <c r="A1176" s="820"/>
      <c r="B1176" s="820" t="str">
        <f>B$61</f>
        <v>S1</v>
      </c>
      <c r="C1176" s="821"/>
      <c r="D1176" s="787"/>
      <c r="E1176" s="817"/>
      <c r="H1176" s="796">
        <v>7.6</v>
      </c>
      <c r="I1176" s="796"/>
      <c r="J1176" s="795" t="s">
        <v>2871</v>
      </c>
      <c r="K1176" s="825"/>
      <c r="L1176" s="826"/>
    </row>
    <row r="1177" spans="1:12">
      <c r="A1177" s="820"/>
      <c r="B1177" s="820" t="str">
        <f>B$62</f>
        <v>S2</v>
      </c>
      <c r="C1177" s="821"/>
      <c r="D1177" s="787"/>
      <c r="E1177" s="817"/>
      <c r="H1177" s="820"/>
      <c r="I1177" s="820"/>
      <c r="J1177" s="822" t="s">
        <v>2872</v>
      </c>
      <c r="K1177" s="787"/>
      <c r="L1177" s="817"/>
    </row>
    <row r="1178" spans="1:12">
      <c r="A1178" s="820"/>
      <c r="B1178" s="820" t="str">
        <f>B$63</f>
        <v>S3</v>
      </c>
      <c r="C1178" s="821"/>
      <c r="D1178" s="787"/>
      <c r="E1178" s="817"/>
      <c r="H1178" s="820"/>
      <c r="I1178" s="820" t="s">
        <v>2518</v>
      </c>
      <c r="J1178" s="821"/>
      <c r="K1178" s="787"/>
      <c r="L1178" s="817"/>
    </row>
    <row r="1179" spans="1:12">
      <c r="A1179" s="820"/>
      <c r="B1179" s="820" t="str">
        <f>B$64</f>
        <v>S4</v>
      </c>
      <c r="C1179" s="821"/>
      <c r="D1179" s="787"/>
      <c r="E1179" s="817"/>
      <c r="H1179" s="820"/>
      <c r="I1179" s="820" t="str">
        <f>I$60</f>
        <v>MA</v>
      </c>
      <c r="J1179" s="821"/>
      <c r="K1179" s="787"/>
      <c r="L1179" s="817"/>
    </row>
    <row r="1180" spans="1:12">
      <c r="H1180" s="820"/>
      <c r="I1180" s="820" t="str">
        <f>I$61</f>
        <v>S1</v>
      </c>
      <c r="J1180" s="821"/>
      <c r="K1180" s="787"/>
      <c r="L1180" s="817"/>
    </row>
    <row r="1181" spans="1:12" ht="25">
      <c r="A1181" s="820"/>
      <c r="B1181" s="820"/>
      <c r="C1181" s="822" t="s">
        <v>2873</v>
      </c>
      <c r="D1181" s="787"/>
      <c r="E1181" s="817"/>
      <c r="H1181" s="820"/>
      <c r="I1181" s="820" t="str">
        <f>I$62</f>
        <v>S2</v>
      </c>
      <c r="J1181" s="821"/>
      <c r="K1181" s="787"/>
      <c r="L1181" s="817"/>
    </row>
    <row r="1182" spans="1:12" ht="25">
      <c r="A1182" s="820"/>
      <c r="B1182" s="820"/>
      <c r="C1182" s="831" t="s">
        <v>2874</v>
      </c>
      <c r="D1182" s="787"/>
      <c r="E1182" s="817"/>
      <c r="H1182" s="820"/>
      <c r="I1182" s="820"/>
      <c r="J1182" s="821"/>
      <c r="K1182" s="787"/>
      <c r="L1182" s="817"/>
    </row>
    <row r="1183" spans="1:12">
      <c r="A1183" s="820"/>
      <c r="B1183" s="820" t="s">
        <v>2518</v>
      </c>
      <c r="C1183" s="821"/>
      <c r="D1183" s="787"/>
      <c r="E1183" s="817"/>
      <c r="H1183" s="820"/>
      <c r="I1183" s="820" t="str">
        <f>I$63</f>
        <v>S3</v>
      </c>
      <c r="J1183" s="821"/>
      <c r="K1183" s="787"/>
      <c r="L1183" s="817"/>
    </row>
    <row r="1184" spans="1:12">
      <c r="A1184" s="820"/>
      <c r="B1184" s="820" t="str">
        <f>B$60</f>
        <v>MA</v>
      </c>
      <c r="C1184" s="821" t="s">
        <v>3451</v>
      </c>
      <c r="D1184" s="787" t="s">
        <v>3280</v>
      </c>
      <c r="E1184" s="817"/>
      <c r="H1184" s="820"/>
      <c r="I1184" s="820" t="str">
        <f>I$64</f>
        <v>S4</v>
      </c>
      <c r="J1184" s="821"/>
      <c r="K1184" s="787"/>
      <c r="L1184" s="817"/>
    </row>
    <row r="1185" spans="1:12">
      <c r="A1185" s="820"/>
      <c r="B1185" s="820" t="str">
        <f>B$61</f>
        <v>S1</v>
      </c>
      <c r="C1185" s="821"/>
      <c r="D1185" s="787"/>
      <c r="E1185" s="817"/>
    </row>
    <row r="1186" spans="1:12">
      <c r="A1186" s="820"/>
      <c r="B1186" s="820" t="str">
        <f>B$62</f>
        <v>S2</v>
      </c>
      <c r="C1186" s="821"/>
      <c r="D1186" s="787"/>
      <c r="E1186" s="817"/>
      <c r="H1186" s="820"/>
      <c r="I1186" s="820"/>
      <c r="J1186" s="822" t="s">
        <v>2875</v>
      </c>
      <c r="K1186" s="787"/>
      <c r="L1186" s="817"/>
    </row>
    <row r="1187" spans="1:12">
      <c r="A1187" s="820"/>
      <c r="B1187" s="820" t="str">
        <f>B$63</f>
        <v>S3</v>
      </c>
      <c r="C1187" s="821"/>
      <c r="D1187" s="787"/>
      <c r="E1187" s="817"/>
      <c r="H1187" s="820"/>
      <c r="I1187" s="820" t="s">
        <v>2518</v>
      </c>
      <c r="J1187" s="821"/>
      <c r="K1187" s="787"/>
      <c r="L1187" s="817"/>
    </row>
    <row r="1188" spans="1:12">
      <c r="A1188" s="820"/>
      <c r="B1188" s="820" t="str">
        <f>B$64</f>
        <v>S4</v>
      </c>
      <c r="C1188" s="821"/>
      <c r="D1188" s="787"/>
      <c r="E1188" s="817"/>
      <c r="H1188" s="820"/>
      <c r="I1188" s="820" t="str">
        <f>I$60</f>
        <v>MA</v>
      </c>
      <c r="J1188" s="821"/>
      <c r="K1188" s="787"/>
      <c r="L1188" s="817"/>
    </row>
    <row r="1189" spans="1:12">
      <c r="H1189" s="820"/>
      <c r="I1189" s="820" t="str">
        <f>I$61</f>
        <v>S1</v>
      </c>
      <c r="J1189" s="821"/>
      <c r="K1189" s="787"/>
      <c r="L1189" s="817"/>
    </row>
    <row r="1190" spans="1:12" ht="25">
      <c r="A1190" s="796">
        <v>6.7</v>
      </c>
      <c r="B1190" s="796"/>
      <c r="C1190" s="795" t="s">
        <v>2817</v>
      </c>
      <c r="D1190" s="825">
        <v>3</v>
      </c>
      <c r="E1190" s="826"/>
      <c r="H1190" s="820"/>
      <c r="I1190" s="820" t="str">
        <f>I$62</f>
        <v>S2</v>
      </c>
      <c r="J1190" s="821"/>
      <c r="K1190" s="787"/>
      <c r="L1190" s="817"/>
    </row>
    <row r="1191" spans="1:12" ht="150">
      <c r="A1191" s="820"/>
      <c r="B1191" s="820"/>
      <c r="C1191" s="822" t="s">
        <v>2876</v>
      </c>
      <c r="D1191" s="787"/>
      <c r="E1191" s="817"/>
      <c r="H1191" s="820"/>
      <c r="I1191" s="820" t="str">
        <f>I$63</f>
        <v>S3</v>
      </c>
      <c r="J1191" s="821"/>
      <c r="K1191" s="787"/>
      <c r="L1191" s="817"/>
    </row>
    <row r="1192" spans="1:12" ht="87.5">
      <c r="A1192" s="820"/>
      <c r="B1192" s="820"/>
      <c r="C1192" s="831" t="s">
        <v>2877</v>
      </c>
      <c r="D1192" s="787"/>
      <c r="E1192" s="817"/>
      <c r="H1192" s="820"/>
      <c r="I1192" s="820"/>
      <c r="J1192" s="821"/>
      <c r="K1192" s="787"/>
      <c r="L1192" s="817"/>
    </row>
    <row r="1193" spans="1:12">
      <c r="A1193" s="820"/>
      <c r="B1193" s="820" t="s">
        <v>2518</v>
      </c>
      <c r="C1193" s="821"/>
      <c r="D1193" s="787"/>
      <c r="E1193" s="817"/>
      <c r="H1193" s="820"/>
      <c r="I1193" s="820"/>
      <c r="J1193" s="821"/>
      <c r="K1193" s="787"/>
      <c r="L1193" s="817"/>
    </row>
    <row r="1194" spans="1:12" ht="37.5">
      <c r="A1194" s="820"/>
      <c r="B1194" s="820" t="str">
        <f>B$60</f>
        <v>MA</v>
      </c>
      <c r="C1194" s="932" t="s">
        <v>3517</v>
      </c>
      <c r="D1194" s="933" t="s">
        <v>3324</v>
      </c>
      <c r="E1194" s="935" t="s">
        <v>3518</v>
      </c>
      <c r="H1194" s="820"/>
      <c r="I1194" s="820"/>
      <c r="J1194" s="821"/>
      <c r="K1194" s="787"/>
      <c r="L1194" s="817"/>
    </row>
    <row r="1195" spans="1:12" ht="17.25" customHeight="1">
      <c r="A1195" s="820"/>
      <c r="B1195" s="820" t="str">
        <f>B$61</f>
        <v>S1</v>
      </c>
      <c r="C1195" s="821"/>
      <c r="D1195" s="787"/>
      <c r="E1195" s="817"/>
      <c r="H1195" s="820"/>
      <c r="I1195" s="820" t="str">
        <f>I$64</f>
        <v>S4</v>
      </c>
      <c r="J1195" s="821"/>
      <c r="K1195" s="787"/>
      <c r="L1195" s="817"/>
    </row>
    <row r="1196" spans="1:12">
      <c r="A1196" s="820"/>
      <c r="B1196" s="820" t="str">
        <f>B$62</f>
        <v>S2</v>
      </c>
      <c r="C1196" s="821"/>
      <c r="D1196" s="787"/>
      <c r="E1196" s="817"/>
    </row>
    <row r="1197" spans="1:12" ht="18" customHeight="1">
      <c r="A1197" s="820"/>
      <c r="B1197" s="820" t="str">
        <f>B$63</f>
        <v>S3</v>
      </c>
      <c r="C1197" s="821"/>
      <c r="D1197" s="787"/>
      <c r="E1197" s="817"/>
      <c r="H1197" s="796">
        <v>8</v>
      </c>
      <c r="I1197" s="796"/>
      <c r="J1197" s="795" t="s">
        <v>2878</v>
      </c>
      <c r="K1197" s="825" t="e">
        <f>IF((K1198*K1223*K1241*K1259*K1278*#REF!*#REF!*#REF!*#REF!)&gt;0,AVERAGE(K1198,AVERAGE(K1223,K1241,K1259,K1278,#REF!),#REF!,#REF!,#REF!),0)</f>
        <v>#REF!</v>
      </c>
      <c r="L1197" s="826"/>
    </row>
    <row r="1198" spans="1:12" ht="18" customHeight="1">
      <c r="A1198" s="820"/>
      <c r="B1198" s="820" t="str">
        <f>B$64</f>
        <v>S4</v>
      </c>
      <c r="C1198" s="821"/>
      <c r="D1198" s="787"/>
      <c r="E1198" s="817"/>
      <c r="H1198" s="796">
        <v>8.1</v>
      </c>
      <c r="I1198" s="796"/>
      <c r="J1198" s="795" t="s">
        <v>2879</v>
      </c>
      <c r="K1198" s="825"/>
      <c r="L1198" s="826"/>
    </row>
    <row r="1199" spans="1:12">
      <c r="H1199" s="820"/>
      <c r="I1199" s="820"/>
      <c r="J1199" s="822" t="s">
        <v>2880</v>
      </c>
      <c r="K1199" s="787"/>
      <c r="L1199" s="817"/>
    </row>
    <row r="1200" spans="1:12">
      <c r="A1200" s="820"/>
      <c r="B1200" s="820"/>
      <c r="C1200" s="822" t="s">
        <v>2881</v>
      </c>
      <c r="D1200" s="787"/>
      <c r="E1200" s="817"/>
      <c r="H1200" s="820"/>
      <c r="I1200" s="820" t="s">
        <v>2518</v>
      </c>
      <c r="J1200" s="821"/>
      <c r="K1200" s="787"/>
      <c r="L1200" s="817"/>
    </row>
    <row r="1201" spans="1:36">
      <c r="A1201" s="820"/>
      <c r="B1201" s="820" t="s">
        <v>2518</v>
      </c>
      <c r="C1201" s="821"/>
      <c r="D1201" s="787"/>
      <c r="E1201" s="817"/>
      <c r="H1201" s="820"/>
      <c r="I1201" s="820" t="str">
        <f>I$60</f>
        <v>MA</v>
      </c>
      <c r="J1201" s="821"/>
      <c r="K1201" s="787"/>
      <c r="L1201" s="817"/>
    </row>
    <row r="1202" spans="1:36">
      <c r="A1202" s="820"/>
      <c r="B1202" s="820" t="str">
        <f>B$60</f>
        <v>MA</v>
      </c>
      <c r="C1202" s="821" t="s">
        <v>3452</v>
      </c>
      <c r="D1202" s="787" t="s">
        <v>3280</v>
      </c>
      <c r="E1202" s="817"/>
      <c r="F1202" s="787"/>
      <c r="G1202" s="817"/>
      <c r="H1202" s="772"/>
      <c r="I1202" s="773"/>
      <c r="J1202" s="773"/>
      <c r="K1202" s="773"/>
      <c r="L1202" s="773"/>
      <c r="M1202" s="773"/>
      <c r="AF1202" s="772"/>
      <c r="AG1202" s="772"/>
      <c r="AH1202" s="772"/>
      <c r="AI1202" s="772"/>
      <c r="AJ1202" s="772"/>
    </row>
    <row r="1203" spans="1:36">
      <c r="A1203" s="820"/>
      <c r="B1203" s="820" t="str">
        <f>B$61</f>
        <v>S1</v>
      </c>
      <c r="C1203" s="821"/>
      <c r="D1203" s="787"/>
      <c r="E1203" s="817"/>
      <c r="F1203" s="787"/>
      <c r="G1203" s="817"/>
      <c r="H1203" s="772"/>
      <c r="I1203" s="773"/>
      <c r="J1203" s="773"/>
      <c r="K1203" s="773"/>
      <c r="L1203" s="773"/>
      <c r="M1203" s="773"/>
      <c r="AF1203" s="772"/>
      <c r="AG1203" s="772"/>
      <c r="AH1203" s="772"/>
      <c r="AI1203" s="772"/>
      <c r="AJ1203" s="772"/>
    </row>
    <row r="1204" spans="1:36">
      <c r="A1204" s="820"/>
      <c r="B1204" s="820" t="str">
        <f>B$62</f>
        <v>S2</v>
      </c>
      <c r="C1204" s="821"/>
      <c r="D1204" s="787"/>
      <c r="E1204" s="817"/>
      <c r="F1204" s="787"/>
      <c r="G1204" s="817"/>
      <c r="H1204" s="772"/>
      <c r="I1204" s="773"/>
      <c r="J1204" s="773"/>
      <c r="K1204" s="773"/>
      <c r="L1204" s="773"/>
      <c r="M1204" s="773"/>
      <c r="AF1204" s="772"/>
      <c r="AG1204" s="772"/>
      <c r="AH1204" s="772"/>
      <c r="AI1204" s="772"/>
      <c r="AJ1204" s="772"/>
    </row>
    <row r="1205" spans="1:36">
      <c r="A1205" s="820"/>
      <c r="B1205" s="820" t="str">
        <f>B$63</f>
        <v>S3</v>
      </c>
      <c r="C1205" s="821"/>
      <c r="D1205" s="787"/>
      <c r="E1205" s="817"/>
      <c r="F1205" s="787"/>
      <c r="G1205" s="817"/>
      <c r="H1205" s="772"/>
      <c r="I1205" s="773"/>
      <c r="J1205" s="773"/>
      <c r="K1205" s="773"/>
      <c r="L1205" s="773"/>
      <c r="M1205" s="773"/>
      <c r="AF1205" s="772"/>
      <c r="AG1205" s="772"/>
      <c r="AH1205" s="772"/>
      <c r="AI1205" s="772"/>
      <c r="AJ1205" s="772"/>
    </row>
    <row r="1206" spans="1:36">
      <c r="A1206" s="820"/>
      <c r="B1206" s="820" t="str">
        <f>B$64</f>
        <v>S4</v>
      </c>
      <c r="C1206" s="821"/>
      <c r="D1206" s="787"/>
      <c r="E1206" s="817"/>
      <c r="F1206" s="770"/>
      <c r="G1206" s="771"/>
      <c r="H1206" s="772"/>
      <c r="I1206" s="773"/>
      <c r="J1206" s="773"/>
      <c r="K1206" s="773"/>
      <c r="L1206" s="773"/>
      <c r="M1206" s="773"/>
      <c r="AF1206" s="772"/>
      <c r="AG1206" s="772"/>
      <c r="AH1206" s="772"/>
      <c r="AI1206" s="772"/>
      <c r="AJ1206" s="772"/>
    </row>
    <row r="1207" spans="1:36">
      <c r="F1207" s="787"/>
      <c r="G1207" s="817"/>
      <c r="H1207" s="772"/>
      <c r="I1207" s="773"/>
      <c r="J1207" s="773"/>
      <c r="K1207" s="773"/>
      <c r="L1207" s="773"/>
      <c r="M1207" s="773"/>
      <c r="AF1207" s="772"/>
      <c r="AG1207" s="772"/>
      <c r="AH1207" s="772"/>
      <c r="AI1207" s="772"/>
      <c r="AJ1207" s="772"/>
    </row>
    <row r="1208" spans="1:36" ht="75">
      <c r="A1208" s="820"/>
      <c r="B1208" s="820"/>
      <c r="C1208" s="822" t="s">
        <v>2882</v>
      </c>
      <c r="D1208" s="787"/>
      <c r="E1208" s="817"/>
      <c r="F1208" s="787"/>
      <c r="G1208" s="817"/>
      <c r="H1208" s="772"/>
      <c r="I1208" s="773"/>
      <c r="J1208" s="773"/>
      <c r="K1208" s="773"/>
      <c r="L1208" s="773"/>
      <c r="M1208" s="773"/>
      <c r="AF1208" s="772"/>
      <c r="AG1208" s="772"/>
      <c r="AH1208" s="772"/>
      <c r="AI1208" s="772"/>
      <c r="AJ1208" s="772"/>
    </row>
    <row r="1209" spans="1:36" ht="183.75" customHeight="1">
      <c r="A1209" s="820"/>
      <c r="B1209" s="820"/>
      <c r="C1209" s="831" t="s">
        <v>2883</v>
      </c>
      <c r="D1209" s="787"/>
      <c r="E1209" s="817"/>
      <c r="F1209" s="770"/>
      <c r="G1209" s="817"/>
      <c r="H1209" s="772"/>
      <c r="I1209" s="773"/>
      <c r="J1209" s="773"/>
      <c r="K1209" s="773"/>
      <c r="L1209" s="773"/>
      <c r="M1209" s="773"/>
      <c r="AF1209" s="772"/>
      <c r="AG1209" s="772"/>
      <c r="AH1209" s="772"/>
      <c r="AI1209" s="772"/>
      <c r="AJ1209" s="772"/>
    </row>
    <row r="1210" spans="1:36">
      <c r="A1210" s="820"/>
      <c r="B1210" s="820" t="s">
        <v>2518</v>
      </c>
      <c r="C1210" s="821"/>
      <c r="D1210" s="787"/>
      <c r="E1210" s="817"/>
      <c r="G1210" s="817"/>
      <c r="H1210" s="772"/>
      <c r="I1210" s="773"/>
      <c r="J1210" s="773"/>
      <c r="K1210" s="773"/>
      <c r="L1210" s="773"/>
      <c r="M1210" s="773"/>
      <c r="AF1210" s="772"/>
      <c r="AG1210" s="772"/>
      <c r="AH1210" s="772"/>
      <c r="AI1210" s="772"/>
      <c r="AJ1210" s="772"/>
    </row>
    <row r="1211" spans="1:36" ht="37.5">
      <c r="A1211" s="820"/>
      <c r="B1211" s="820" t="str">
        <f>B$60</f>
        <v>MA</v>
      </c>
      <c r="C1211" s="821" t="s">
        <v>3453</v>
      </c>
      <c r="D1211" s="787" t="s">
        <v>3280</v>
      </c>
      <c r="E1211" s="817"/>
      <c r="F1211" s="787"/>
      <c r="G1211" s="817"/>
      <c r="H1211" s="772"/>
      <c r="I1211" s="773"/>
      <c r="J1211" s="773"/>
      <c r="K1211" s="773"/>
      <c r="L1211" s="773"/>
      <c r="M1211" s="773"/>
      <c r="AF1211" s="772"/>
      <c r="AG1211" s="772"/>
      <c r="AH1211" s="772"/>
      <c r="AI1211" s="772"/>
      <c r="AJ1211" s="772"/>
    </row>
    <row r="1212" spans="1:36">
      <c r="A1212" s="820"/>
      <c r="B1212" s="820" t="str">
        <f>B$61</f>
        <v>S1</v>
      </c>
      <c r="C1212" s="821"/>
      <c r="D1212" s="787"/>
      <c r="E1212" s="817"/>
      <c r="F1212" s="787"/>
      <c r="G1212" s="817"/>
      <c r="H1212" s="772"/>
      <c r="I1212" s="773"/>
      <c r="J1212" s="773"/>
      <c r="K1212" s="773"/>
      <c r="L1212" s="773"/>
      <c r="M1212" s="773"/>
      <c r="AF1212" s="772"/>
      <c r="AG1212" s="772"/>
      <c r="AH1212" s="772"/>
      <c r="AI1212" s="772"/>
      <c r="AJ1212" s="772"/>
    </row>
    <row r="1213" spans="1:36">
      <c r="A1213" s="820"/>
      <c r="B1213" s="820" t="str">
        <f>B$62</f>
        <v>S2</v>
      </c>
      <c r="C1213" s="821"/>
      <c r="D1213" s="787"/>
      <c r="E1213" s="817"/>
      <c r="F1213" s="787"/>
      <c r="G1213" s="817"/>
      <c r="H1213" s="772"/>
      <c r="I1213" s="773"/>
      <c r="J1213" s="773"/>
      <c r="K1213" s="773"/>
      <c r="L1213" s="773"/>
      <c r="M1213" s="773"/>
      <c r="AF1213" s="772"/>
      <c r="AG1213" s="772"/>
      <c r="AH1213" s="772"/>
      <c r="AI1213" s="772"/>
      <c r="AJ1213" s="772"/>
    </row>
    <row r="1214" spans="1:36">
      <c r="A1214" s="820"/>
      <c r="B1214" s="820" t="str">
        <f>B$63</f>
        <v>S3</v>
      </c>
      <c r="C1214" s="821"/>
      <c r="D1214" s="787"/>
      <c r="E1214" s="817"/>
      <c r="F1214" s="787"/>
      <c r="G1214" s="771"/>
      <c r="H1214" s="772"/>
      <c r="I1214" s="773"/>
      <c r="J1214" s="773"/>
      <c r="K1214" s="773"/>
      <c r="L1214" s="773"/>
      <c r="M1214" s="773"/>
      <c r="AF1214" s="772"/>
      <c r="AG1214" s="772"/>
      <c r="AH1214" s="772"/>
      <c r="AI1214" s="772"/>
      <c r="AJ1214" s="772"/>
    </row>
    <row r="1215" spans="1:36">
      <c r="A1215" s="820"/>
      <c r="B1215" s="820" t="str">
        <f>B$64</f>
        <v>S4</v>
      </c>
      <c r="C1215" s="821"/>
      <c r="D1215" s="787"/>
      <c r="E1215" s="817"/>
      <c r="F1215" s="770"/>
      <c r="G1215" s="817"/>
      <c r="H1215" s="772"/>
      <c r="I1215" s="773"/>
      <c r="J1215" s="773"/>
      <c r="K1215" s="773"/>
      <c r="L1215" s="773"/>
      <c r="M1215" s="773"/>
      <c r="AF1215" s="772"/>
      <c r="AG1215" s="772"/>
      <c r="AH1215" s="772"/>
      <c r="AI1215" s="772"/>
      <c r="AJ1215" s="772"/>
    </row>
    <row r="1216" spans="1:36">
      <c r="F1216" s="787"/>
      <c r="G1216" s="817"/>
      <c r="H1216" s="772"/>
      <c r="I1216" s="773"/>
      <c r="J1216" s="773"/>
      <c r="K1216" s="773"/>
      <c r="L1216" s="773"/>
      <c r="M1216" s="773"/>
      <c r="AF1216" s="772"/>
      <c r="AG1216" s="772"/>
      <c r="AH1216" s="772"/>
      <c r="AI1216" s="772"/>
      <c r="AJ1216" s="772"/>
    </row>
    <row r="1217" spans="1:12" ht="37.5">
      <c r="A1217" s="820"/>
      <c r="B1217" s="820"/>
      <c r="C1217" s="822" t="s">
        <v>2884</v>
      </c>
      <c r="D1217" s="787"/>
      <c r="E1217" s="817"/>
      <c r="F1217" s="787"/>
      <c r="H1217" s="820"/>
      <c r="I1217" s="820" t="str">
        <f>I$60</f>
        <v>MA</v>
      </c>
      <c r="J1217" s="821"/>
      <c r="K1217" s="787"/>
      <c r="L1217" s="817"/>
    </row>
    <row r="1218" spans="1:12">
      <c r="A1218" s="820"/>
      <c r="B1218" s="820" t="s">
        <v>2518</v>
      </c>
      <c r="C1218" s="821"/>
      <c r="D1218" s="787"/>
      <c r="E1218" s="817"/>
      <c r="H1218" s="820"/>
      <c r="I1218" s="820" t="str">
        <f>I$61</f>
        <v>S1</v>
      </c>
      <c r="J1218" s="821"/>
      <c r="K1218" s="787"/>
      <c r="L1218" s="817"/>
    </row>
    <row r="1219" spans="1:12" ht="25">
      <c r="A1219" s="820"/>
      <c r="B1219" s="820" t="str">
        <f>B$60</f>
        <v>MA</v>
      </c>
      <c r="C1219" s="821" t="s">
        <v>3454</v>
      </c>
      <c r="D1219" s="787" t="s">
        <v>3280</v>
      </c>
      <c r="E1219" s="817"/>
      <c r="F1219" s="787"/>
      <c r="H1219" s="820"/>
      <c r="I1219" s="820" t="str">
        <f>I$62</f>
        <v>S2</v>
      </c>
      <c r="J1219" s="821"/>
      <c r="K1219" s="787"/>
      <c r="L1219" s="817"/>
    </row>
    <row r="1220" spans="1:12">
      <c r="A1220" s="820"/>
      <c r="B1220" s="820" t="str">
        <f>B$61</f>
        <v>S1</v>
      </c>
      <c r="C1220" s="821"/>
      <c r="D1220" s="787"/>
      <c r="E1220" s="817"/>
      <c r="F1220" s="787"/>
      <c r="H1220" s="820"/>
      <c r="I1220" s="820" t="str">
        <f>I$63</f>
        <v>S3</v>
      </c>
      <c r="J1220" s="821"/>
      <c r="K1220" s="787"/>
      <c r="L1220" s="817"/>
    </row>
    <row r="1221" spans="1:12">
      <c r="A1221" s="820"/>
      <c r="B1221" s="820" t="str">
        <f>B$62</f>
        <v>S2</v>
      </c>
      <c r="C1221" s="821"/>
      <c r="D1221" s="787"/>
      <c r="E1221" s="817"/>
      <c r="F1221" s="787"/>
      <c r="H1221" s="820"/>
      <c r="I1221" s="820" t="str">
        <f>I$64</f>
        <v>S4</v>
      </c>
      <c r="J1221" s="821"/>
      <c r="K1221" s="787"/>
      <c r="L1221" s="817"/>
    </row>
    <row r="1222" spans="1:12">
      <c r="A1222" s="820"/>
      <c r="B1222" s="820" t="str">
        <f>B$63</f>
        <v>S3</v>
      </c>
      <c r="C1222" s="821"/>
      <c r="D1222" s="787"/>
      <c r="E1222" s="817"/>
      <c r="F1222" s="787"/>
      <c r="J1222" s="829"/>
    </row>
    <row r="1223" spans="1:12" ht="25">
      <c r="A1223" s="820"/>
      <c r="B1223" s="820" t="str">
        <f>B$64</f>
        <v>S4</v>
      </c>
      <c r="C1223" s="821"/>
      <c r="D1223" s="787"/>
      <c r="E1223" s="817"/>
      <c r="F1223" s="770"/>
      <c r="H1223" s="796">
        <v>8.1999999999999993</v>
      </c>
      <c r="I1223" s="796"/>
      <c r="J1223" s="795" t="s">
        <v>2885</v>
      </c>
      <c r="K1223" s="825"/>
      <c r="L1223" s="826"/>
    </row>
    <row r="1224" spans="1:12">
      <c r="F1224" s="787"/>
      <c r="H1224" s="820"/>
      <c r="I1224" s="820"/>
      <c r="J1224" s="822" t="s">
        <v>2886</v>
      </c>
      <c r="K1224" s="787"/>
      <c r="L1224" s="817"/>
    </row>
    <row r="1225" spans="1:12" ht="112.5">
      <c r="A1225" s="820"/>
      <c r="B1225" s="820"/>
      <c r="C1225" s="822" t="s">
        <v>2887</v>
      </c>
      <c r="D1225" s="787"/>
      <c r="E1225" s="817"/>
      <c r="F1225" s="787"/>
      <c r="H1225" s="820"/>
      <c r="I1225" s="820" t="s">
        <v>2518</v>
      </c>
      <c r="J1225" s="821"/>
      <c r="K1225" s="787"/>
      <c r="L1225" s="817"/>
    </row>
    <row r="1226" spans="1:12" ht="95.25" customHeight="1">
      <c r="A1226" s="820"/>
      <c r="B1226" s="820"/>
      <c r="C1226" s="831" t="s">
        <v>2888</v>
      </c>
      <c r="D1226" s="787"/>
      <c r="E1226" s="817"/>
      <c r="F1226" s="787"/>
      <c r="H1226" s="820"/>
      <c r="I1226" s="820"/>
      <c r="J1226" s="821"/>
      <c r="K1226" s="787"/>
      <c r="L1226" s="817"/>
    </row>
    <row r="1227" spans="1:12">
      <c r="A1227" s="820"/>
      <c r="B1227" s="820" t="s">
        <v>2518</v>
      </c>
      <c r="C1227" s="821"/>
      <c r="D1227" s="787"/>
      <c r="E1227" s="817"/>
      <c r="F1227" s="787"/>
      <c r="H1227" s="820"/>
      <c r="I1227" s="820" t="str">
        <f>I$60</f>
        <v>MA</v>
      </c>
      <c r="J1227" s="821"/>
      <c r="K1227" s="787"/>
      <c r="L1227" s="817"/>
    </row>
    <row r="1228" spans="1:12" ht="37.5">
      <c r="A1228" s="820"/>
      <c r="B1228" s="820" t="str">
        <f>B$60</f>
        <v>MA</v>
      </c>
      <c r="C1228" s="821" t="s">
        <v>3578</v>
      </c>
      <c r="D1228" s="787" t="s">
        <v>3280</v>
      </c>
      <c r="E1228" s="817"/>
      <c r="F1228" s="787"/>
      <c r="H1228" s="820"/>
      <c r="I1228" s="820" t="str">
        <f>I$61</f>
        <v>S1</v>
      </c>
      <c r="J1228" s="821"/>
      <c r="K1228" s="787"/>
      <c r="L1228" s="817"/>
    </row>
    <row r="1229" spans="1:12">
      <c r="A1229" s="820"/>
      <c r="B1229" s="820" t="str">
        <f>B$61</f>
        <v>S1</v>
      </c>
      <c r="C1229" s="821"/>
      <c r="D1229" s="787"/>
      <c r="E1229" s="817"/>
      <c r="F1229" s="787"/>
      <c r="H1229" s="820"/>
      <c r="I1229" s="820" t="str">
        <f>I$62</f>
        <v>S2</v>
      </c>
      <c r="J1229" s="821"/>
      <c r="K1229" s="787"/>
      <c r="L1229" s="817"/>
    </row>
    <row r="1230" spans="1:12">
      <c r="A1230" s="820"/>
      <c r="B1230" s="820" t="str">
        <f>B$62</f>
        <v>S2</v>
      </c>
      <c r="C1230" s="821"/>
      <c r="D1230" s="787"/>
      <c r="E1230" s="817"/>
      <c r="F1230" s="787"/>
      <c r="H1230" s="820"/>
      <c r="I1230" s="820" t="str">
        <f>I$63</f>
        <v>S3</v>
      </c>
      <c r="J1230" s="821"/>
      <c r="K1230" s="787"/>
      <c r="L1230" s="817"/>
    </row>
    <row r="1231" spans="1:12">
      <c r="A1231" s="820"/>
      <c r="B1231" s="820" t="str">
        <f>B$63</f>
        <v>S3</v>
      </c>
      <c r="C1231" s="821"/>
      <c r="D1231" s="787"/>
      <c r="E1231" s="817"/>
      <c r="F1231" s="770"/>
      <c r="H1231" s="820"/>
      <c r="I1231" s="820" t="str">
        <f>I$64</f>
        <v>S4</v>
      </c>
      <c r="J1231" s="821"/>
      <c r="K1231" s="787"/>
      <c r="L1231" s="817"/>
    </row>
    <row r="1232" spans="1:12">
      <c r="A1232" s="820"/>
      <c r="B1232" s="820" t="str">
        <f>B$64</f>
        <v>S4</v>
      </c>
      <c r="C1232" s="821"/>
      <c r="D1232" s="787"/>
      <c r="E1232" s="817"/>
      <c r="F1232" s="787"/>
    </row>
    <row r="1233" spans="1:12">
      <c r="F1233" s="787"/>
      <c r="H1233" s="820"/>
      <c r="I1233" s="820"/>
      <c r="J1233" s="822" t="s">
        <v>2889</v>
      </c>
      <c r="K1233" s="787"/>
      <c r="L1233" s="817"/>
    </row>
    <row r="1234" spans="1:12">
      <c r="A1234" s="820"/>
      <c r="B1234" s="820"/>
      <c r="C1234" s="822" t="s">
        <v>2890</v>
      </c>
      <c r="D1234" s="787"/>
      <c r="E1234" s="817"/>
      <c r="H1234" s="820"/>
      <c r="I1234" s="820" t="s">
        <v>2518</v>
      </c>
      <c r="J1234" s="821"/>
      <c r="K1234" s="787"/>
      <c r="L1234" s="817"/>
    </row>
    <row r="1235" spans="1:12">
      <c r="A1235" s="820"/>
      <c r="B1235" s="820" t="s">
        <v>2518</v>
      </c>
      <c r="C1235" s="821"/>
      <c r="D1235" s="787"/>
      <c r="E1235" s="817"/>
      <c r="H1235" s="820"/>
      <c r="I1235" s="820" t="str">
        <f>I$60</f>
        <v>MA</v>
      </c>
      <c r="J1235" s="821"/>
      <c r="K1235" s="787"/>
      <c r="L1235" s="817"/>
    </row>
    <row r="1236" spans="1:12" ht="25">
      <c r="A1236" s="820"/>
      <c r="B1236" s="820" t="str">
        <f>B$60</f>
        <v>MA</v>
      </c>
      <c r="C1236" s="821" t="s">
        <v>3455</v>
      </c>
      <c r="D1236" s="787" t="s">
        <v>3280</v>
      </c>
      <c r="E1236" s="817"/>
      <c r="H1236" s="820"/>
      <c r="I1236" s="820" t="str">
        <f>I$61</f>
        <v>S1</v>
      </c>
      <c r="J1236" s="821"/>
      <c r="K1236" s="787"/>
      <c r="L1236" s="817"/>
    </row>
    <row r="1237" spans="1:12">
      <c r="A1237" s="820"/>
      <c r="B1237" s="820" t="str">
        <f>B$61</f>
        <v>S1</v>
      </c>
      <c r="C1237" s="821"/>
      <c r="D1237" s="787"/>
      <c r="E1237" s="817"/>
      <c r="H1237" s="820"/>
      <c r="I1237" s="820" t="str">
        <f>I$62</f>
        <v>S2</v>
      </c>
      <c r="J1237" s="821"/>
      <c r="K1237" s="787"/>
      <c r="L1237" s="817"/>
    </row>
    <row r="1238" spans="1:12">
      <c r="A1238" s="820"/>
      <c r="B1238" s="820" t="str">
        <f>B$62</f>
        <v>S2</v>
      </c>
      <c r="C1238" s="821"/>
      <c r="D1238" s="787"/>
      <c r="E1238" s="817"/>
      <c r="H1238" s="820"/>
      <c r="I1238" s="820" t="str">
        <f>I$63</f>
        <v>S3</v>
      </c>
      <c r="J1238" s="821"/>
      <c r="K1238" s="787"/>
      <c r="L1238" s="817"/>
    </row>
    <row r="1239" spans="1:12">
      <c r="A1239" s="820"/>
      <c r="B1239" s="820" t="str">
        <f>B$63</f>
        <v>S3</v>
      </c>
      <c r="C1239" s="821"/>
      <c r="D1239" s="787"/>
      <c r="E1239" s="817"/>
      <c r="H1239" s="820"/>
      <c r="I1239" s="820" t="str">
        <f>I$64</f>
        <v>S4</v>
      </c>
      <c r="J1239" s="821"/>
      <c r="K1239" s="787"/>
      <c r="L1239" s="817"/>
    </row>
    <row r="1240" spans="1:12">
      <c r="A1240" s="820"/>
      <c r="B1240" s="820" t="str">
        <f>B$64</f>
        <v>S4</v>
      </c>
      <c r="C1240" s="821"/>
      <c r="D1240" s="787"/>
      <c r="E1240" s="817"/>
    </row>
    <row r="1241" spans="1:12" ht="25">
      <c r="H1241" s="796">
        <v>8.3000000000000007</v>
      </c>
      <c r="I1241" s="796"/>
      <c r="J1241" s="795" t="s">
        <v>2891</v>
      </c>
      <c r="K1241" s="825"/>
      <c r="L1241" s="826"/>
    </row>
    <row r="1242" spans="1:12" ht="37.5">
      <c r="A1242" s="796">
        <v>6.8</v>
      </c>
      <c r="B1242" s="796"/>
      <c r="C1242" s="795" t="s">
        <v>2824</v>
      </c>
      <c r="D1242" s="825">
        <v>4</v>
      </c>
      <c r="E1242" s="826"/>
      <c r="H1242" s="820"/>
      <c r="I1242" s="820"/>
      <c r="J1242" s="822" t="s">
        <v>518</v>
      </c>
      <c r="K1242" s="787"/>
      <c r="L1242" s="817"/>
    </row>
    <row r="1243" spans="1:12" ht="75">
      <c r="A1243" s="820"/>
      <c r="B1243" s="820"/>
      <c r="C1243" s="822" t="s">
        <v>2892</v>
      </c>
      <c r="D1243" s="787"/>
      <c r="E1243" s="817"/>
      <c r="H1243" s="820"/>
      <c r="I1243" s="820" t="s">
        <v>2518</v>
      </c>
      <c r="J1243" s="821"/>
      <c r="K1243" s="787"/>
      <c r="L1243" s="817"/>
    </row>
    <row r="1244" spans="1:12" ht="112.5">
      <c r="A1244" s="820"/>
      <c r="B1244" s="820"/>
      <c r="C1244" s="831" t="s">
        <v>2893</v>
      </c>
      <c r="D1244" s="787"/>
      <c r="E1244" s="817"/>
      <c r="H1244" s="820"/>
      <c r="I1244" s="820"/>
      <c r="J1244" s="821"/>
      <c r="K1244" s="787"/>
      <c r="L1244" s="817"/>
    </row>
    <row r="1245" spans="1:12">
      <c r="A1245" s="820"/>
      <c r="B1245" s="820" t="s">
        <v>2518</v>
      </c>
      <c r="C1245" s="821"/>
      <c r="D1245" s="787"/>
      <c r="E1245" s="817"/>
      <c r="H1245" s="820"/>
      <c r="I1245" s="820" t="str">
        <f>I$60</f>
        <v>MA</v>
      </c>
      <c r="J1245" s="821"/>
      <c r="K1245" s="787"/>
      <c r="L1245" s="817"/>
    </row>
    <row r="1246" spans="1:12" ht="37.5">
      <c r="A1246" s="820"/>
      <c r="B1246" s="820" t="str">
        <f>B$60</f>
        <v>MA</v>
      </c>
      <c r="C1246" s="821" t="s">
        <v>3456</v>
      </c>
      <c r="D1246" s="787" t="s">
        <v>3280</v>
      </c>
      <c r="E1246" s="817"/>
      <c r="H1246" s="820"/>
      <c r="I1246" s="820" t="str">
        <f>I$61</f>
        <v>S1</v>
      </c>
      <c r="J1246" s="821"/>
      <c r="K1246" s="787"/>
      <c r="L1246" s="817"/>
    </row>
    <row r="1247" spans="1:12">
      <c r="A1247" s="820"/>
      <c r="B1247" s="820" t="str">
        <f>B$61</f>
        <v>S1</v>
      </c>
      <c r="C1247" s="821"/>
      <c r="D1247" s="787"/>
      <c r="E1247" s="817"/>
      <c r="H1247" s="820"/>
      <c r="I1247" s="820" t="str">
        <f>I$62</f>
        <v>S2</v>
      </c>
      <c r="J1247" s="821"/>
      <c r="K1247" s="787"/>
      <c r="L1247" s="817"/>
    </row>
    <row r="1248" spans="1:12">
      <c r="A1248" s="820"/>
      <c r="B1248" s="820" t="str">
        <f>B$62</f>
        <v>S2</v>
      </c>
      <c r="C1248" s="821"/>
      <c r="D1248" s="787"/>
      <c r="E1248" s="817"/>
      <c r="H1248" s="820"/>
      <c r="I1248" s="820" t="str">
        <f>I$63</f>
        <v>S3</v>
      </c>
      <c r="J1248" s="821"/>
      <c r="K1248" s="787"/>
      <c r="L1248" s="817"/>
    </row>
    <row r="1249" spans="1:12">
      <c r="A1249" s="820"/>
      <c r="B1249" s="820" t="str">
        <f>B$63</f>
        <v>S3</v>
      </c>
      <c r="C1249" s="821"/>
      <c r="D1249" s="787"/>
      <c r="E1249" s="817"/>
      <c r="H1249" s="820"/>
      <c r="I1249" s="820" t="str">
        <f>I$64</f>
        <v>S4</v>
      </c>
      <c r="J1249" s="821"/>
      <c r="K1249" s="787"/>
      <c r="L1249" s="817"/>
    </row>
    <row r="1250" spans="1:12">
      <c r="A1250" s="820"/>
      <c r="B1250" s="820" t="str">
        <f>B$64</f>
        <v>S4</v>
      </c>
      <c r="C1250" s="821"/>
      <c r="D1250" s="787"/>
      <c r="E1250" s="817"/>
    </row>
    <row r="1251" spans="1:12">
      <c r="H1251" s="820"/>
      <c r="I1251" s="820"/>
      <c r="J1251" s="822" t="s">
        <v>2244</v>
      </c>
      <c r="K1251" s="787"/>
      <c r="L1251" s="817"/>
    </row>
    <row r="1252" spans="1:12" ht="25">
      <c r="A1252" s="820"/>
      <c r="B1252" s="820"/>
      <c r="C1252" s="822" t="s">
        <v>2894</v>
      </c>
      <c r="D1252" s="787"/>
      <c r="E1252" s="817"/>
      <c r="H1252" s="820"/>
      <c r="I1252" s="820" t="s">
        <v>2518</v>
      </c>
      <c r="J1252" s="821"/>
      <c r="K1252" s="787"/>
      <c r="L1252" s="817"/>
    </row>
    <row r="1253" spans="1:12">
      <c r="A1253" s="820"/>
      <c r="B1253" s="820" t="s">
        <v>2518</v>
      </c>
      <c r="C1253" s="821"/>
      <c r="D1253" s="787"/>
      <c r="E1253" s="817"/>
      <c r="H1253" s="820"/>
      <c r="I1253" s="820" t="str">
        <f>I$60</f>
        <v>MA</v>
      </c>
      <c r="J1253" s="821"/>
      <c r="K1253" s="787"/>
      <c r="L1253" s="817"/>
    </row>
    <row r="1254" spans="1:12" ht="25">
      <c r="A1254" s="820"/>
      <c r="B1254" s="820" t="str">
        <f>B$60</f>
        <v>MA</v>
      </c>
      <c r="C1254" s="821" t="s">
        <v>3457</v>
      </c>
      <c r="D1254" s="787" t="s">
        <v>3280</v>
      </c>
      <c r="E1254" s="817"/>
      <c r="H1254" s="820"/>
      <c r="I1254" s="820" t="str">
        <f>I$61</f>
        <v>S1</v>
      </c>
      <c r="J1254" s="821"/>
      <c r="K1254" s="787"/>
      <c r="L1254" s="817"/>
    </row>
    <row r="1255" spans="1:12">
      <c r="A1255" s="820"/>
      <c r="B1255" s="820" t="str">
        <f>B$61</f>
        <v>S1</v>
      </c>
      <c r="C1255" s="821"/>
      <c r="D1255" s="787"/>
      <c r="E1255" s="817"/>
      <c r="H1255" s="820"/>
      <c r="I1255" s="820" t="str">
        <f>I$62</f>
        <v>S2</v>
      </c>
      <c r="J1255" s="821"/>
      <c r="K1255" s="787"/>
      <c r="L1255" s="817"/>
    </row>
    <row r="1256" spans="1:12">
      <c r="A1256" s="820"/>
      <c r="B1256" s="820" t="str">
        <f>B$62</f>
        <v>S2</v>
      </c>
      <c r="C1256" s="821"/>
      <c r="D1256" s="787"/>
      <c r="E1256" s="817"/>
      <c r="H1256" s="820"/>
      <c r="I1256" s="820" t="str">
        <f>I$63</f>
        <v>S3</v>
      </c>
      <c r="J1256" s="821"/>
      <c r="K1256" s="787"/>
      <c r="L1256" s="817"/>
    </row>
    <row r="1257" spans="1:12">
      <c r="A1257" s="820"/>
      <c r="B1257" s="820" t="str">
        <f>B$63</f>
        <v>S3</v>
      </c>
      <c r="C1257" s="821"/>
      <c r="D1257" s="787"/>
      <c r="E1257" s="817"/>
      <c r="H1257" s="820"/>
      <c r="I1257" s="820" t="str">
        <f>I$64</f>
        <v>S4</v>
      </c>
      <c r="J1257" s="821"/>
      <c r="K1257" s="787"/>
      <c r="L1257" s="817"/>
    </row>
    <row r="1258" spans="1:12">
      <c r="A1258" s="820"/>
      <c r="B1258" s="820" t="str">
        <f>B$64</f>
        <v>S4</v>
      </c>
      <c r="C1258" s="821"/>
      <c r="D1258" s="787"/>
      <c r="E1258" s="817"/>
    </row>
    <row r="1259" spans="1:12" ht="25">
      <c r="H1259" s="796">
        <v>8.4</v>
      </c>
      <c r="I1259" s="796"/>
      <c r="J1259" s="795" t="s">
        <v>2895</v>
      </c>
      <c r="K1259" s="825"/>
      <c r="L1259" s="826"/>
    </row>
    <row r="1260" spans="1:12" ht="37.5">
      <c r="A1260" s="820"/>
      <c r="B1260" s="820"/>
      <c r="C1260" s="822" t="s">
        <v>2896</v>
      </c>
      <c r="D1260" s="787"/>
      <c r="E1260" s="817"/>
      <c r="H1260" s="820"/>
      <c r="I1260" s="820"/>
      <c r="J1260" s="822" t="s">
        <v>519</v>
      </c>
      <c r="K1260" s="787"/>
      <c r="L1260" s="817"/>
    </row>
    <row r="1261" spans="1:12" ht="50">
      <c r="A1261" s="820"/>
      <c r="B1261" s="820"/>
      <c r="C1261" s="831" t="s">
        <v>2897</v>
      </c>
      <c r="D1261" s="787"/>
      <c r="E1261" s="817"/>
      <c r="H1261" s="820"/>
      <c r="I1261" s="820"/>
      <c r="J1261" s="831"/>
      <c r="K1261" s="787"/>
      <c r="L1261" s="817"/>
    </row>
    <row r="1262" spans="1:12">
      <c r="A1262" s="820"/>
      <c r="B1262" s="820" t="s">
        <v>2518</v>
      </c>
      <c r="C1262" s="821"/>
      <c r="D1262" s="787"/>
      <c r="E1262" s="817"/>
      <c r="H1262" s="820"/>
      <c r="I1262" s="820" t="s">
        <v>2518</v>
      </c>
      <c r="J1262" s="821"/>
      <c r="K1262" s="787"/>
      <c r="L1262" s="817"/>
    </row>
    <row r="1263" spans="1:12" ht="25">
      <c r="A1263" s="820"/>
      <c r="B1263" s="820" t="str">
        <f>B$60</f>
        <v>MA</v>
      </c>
      <c r="C1263" s="821" t="s">
        <v>3458</v>
      </c>
      <c r="D1263" s="787" t="s">
        <v>3280</v>
      </c>
      <c r="E1263" s="817"/>
      <c r="H1263" s="820"/>
      <c r="I1263" s="820" t="str">
        <f>I$60</f>
        <v>MA</v>
      </c>
      <c r="J1263" s="821"/>
      <c r="K1263" s="787"/>
      <c r="L1263" s="817"/>
    </row>
    <row r="1264" spans="1:12">
      <c r="A1264" s="820"/>
      <c r="B1264" s="820" t="str">
        <f>B$61</f>
        <v>S1</v>
      </c>
      <c r="C1264" s="821"/>
      <c r="D1264" s="787"/>
      <c r="E1264" s="817"/>
      <c r="H1264" s="820"/>
      <c r="I1264" s="820" t="str">
        <f>I$61</f>
        <v>S1</v>
      </c>
      <c r="J1264" s="821"/>
      <c r="K1264" s="787"/>
      <c r="L1264" s="817"/>
    </row>
    <row r="1265" spans="1:12">
      <c r="A1265" s="820"/>
      <c r="B1265" s="820" t="str">
        <f>B$62</f>
        <v>S2</v>
      </c>
      <c r="C1265" s="821"/>
      <c r="D1265" s="787"/>
      <c r="E1265" s="817"/>
      <c r="H1265" s="820"/>
      <c r="I1265" s="820" t="str">
        <f>I$62</f>
        <v>S2</v>
      </c>
      <c r="J1265" s="821"/>
      <c r="K1265" s="787"/>
      <c r="L1265" s="817"/>
    </row>
    <row r="1266" spans="1:12">
      <c r="A1266" s="820"/>
      <c r="B1266" s="820" t="str">
        <f>B$63</f>
        <v>S3</v>
      </c>
      <c r="C1266" s="821"/>
      <c r="D1266" s="787"/>
      <c r="E1266" s="817"/>
      <c r="H1266" s="820"/>
      <c r="I1266" s="820" t="str">
        <f>I$63</f>
        <v>S3</v>
      </c>
      <c r="J1266" s="821"/>
      <c r="K1266" s="787"/>
      <c r="L1266" s="817"/>
    </row>
    <row r="1267" spans="1:12">
      <c r="A1267" s="820"/>
      <c r="B1267" s="820" t="str">
        <f>B$64</f>
        <v>S4</v>
      </c>
      <c r="C1267" s="821"/>
      <c r="D1267" s="787"/>
      <c r="E1267" s="817"/>
      <c r="H1267" s="820"/>
      <c r="I1267" s="820" t="str">
        <f>I$64</f>
        <v>S4</v>
      </c>
      <c r="J1267" s="821"/>
      <c r="K1267" s="787"/>
      <c r="L1267" s="817"/>
    </row>
    <row r="1269" spans="1:12" ht="101.25" customHeight="1">
      <c r="A1269" s="820"/>
      <c r="B1269" s="820"/>
      <c r="C1269" s="822" t="s">
        <v>2898</v>
      </c>
      <c r="D1269" s="787"/>
      <c r="E1269" s="817"/>
      <c r="H1269" s="820"/>
      <c r="I1269" s="820"/>
      <c r="J1269" s="822" t="s">
        <v>2899</v>
      </c>
      <c r="K1269" s="787"/>
      <c r="L1269" s="817"/>
    </row>
    <row r="1270" spans="1:12" ht="156.75" customHeight="1">
      <c r="A1270" s="820"/>
      <c r="B1270" s="820"/>
      <c r="C1270" s="831" t="s">
        <v>2900</v>
      </c>
      <c r="D1270" s="787"/>
      <c r="E1270" s="817"/>
      <c r="H1270" s="820"/>
      <c r="I1270" s="820"/>
      <c r="J1270" s="831"/>
      <c r="K1270" s="787"/>
      <c r="L1270" s="817"/>
    </row>
    <row r="1271" spans="1:12">
      <c r="A1271" s="820"/>
      <c r="B1271" s="820" t="s">
        <v>2518</v>
      </c>
      <c r="C1271" s="821"/>
      <c r="D1271" s="787"/>
      <c r="E1271" s="817"/>
      <c r="H1271" s="820"/>
      <c r="I1271" s="820" t="s">
        <v>2518</v>
      </c>
      <c r="J1271" s="821"/>
      <c r="K1271" s="787"/>
      <c r="L1271" s="817"/>
    </row>
    <row r="1272" spans="1:12" ht="62.5">
      <c r="A1272" s="820"/>
      <c r="B1272" s="820" t="str">
        <f>B$60</f>
        <v>MA</v>
      </c>
      <c r="C1272" s="821" t="s">
        <v>3459</v>
      </c>
      <c r="D1272" s="787" t="s">
        <v>3280</v>
      </c>
      <c r="E1272" s="817"/>
      <c r="H1272" s="820"/>
      <c r="I1272" s="820" t="str">
        <f>I$60</f>
        <v>MA</v>
      </c>
      <c r="J1272" s="821"/>
      <c r="K1272" s="787"/>
      <c r="L1272" s="817"/>
    </row>
    <row r="1273" spans="1:12">
      <c r="A1273" s="820"/>
      <c r="B1273" s="820" t="str">
        <f>B$61</f>
        <v>S1</v>
      </c>
      <c r="C1273" s="821"/>
      <c r="D1273" s="787"/>
      <c r="E1273" s="817"/>
      <c r="H1273" s="820"/>
      <c r="I1273" s="820" t="str">
        <f>I$61</f>
        <v>S1</v>
      </c>
      <c r="J1273" s="821"/>
      <c r="K1273" s="787"/>
      <c r="L1273" s="817"/>
    </row>
    <row r="1274" spans="1:12">
      <c r="A1274" s="820"/>
      <c r="B1274" s="820" t="str">
        <f>B$62</f>
        <v>S2</v>
      </c>
      <c r="C1274" s="821"/>
      <c r="D1274" s="787"/>
      <c r="E1274" s="817"/>
      <c r="H1274" s="820"/>
      <c r="I1274" s="820" t="str">
        <f>I$62</f>
        <v>S2</v>
      </c>
      <c r="J1274" s="821"/>
      <c r="K1274" s="787"/>
      <c r="L1274" s="817"/>
    </row>
    <row r="1275" spans="1:12">
      <c r="A1275" s="820"/>
      <c r="B1275" s="820" t="str">
        <f>B$63</f>
        <v>S3</v>
      </c>
      <c r="C1275" s="821"/>
      <c r="D1275" s="787"/>
      <c r="E1275" s="817"/>
      <c r="H1275" s="820"/>
      <c r="I1275" s="820" t="str">
        <f>I$63</f>
        <v>S3</v>
      </c>
      <c r="J1275" s="821"/>
      <c r="K1275" s="787"/>
      <c r="L1275" s="817"/>
    </row>
    <row r="1276" spans="1:12">
      <c r="A1276" s="820"/>
      <c r="B1276" s="820" t="str">
        <f>B$64</f>
        <v>S4</v>
      </c>
      <c r="C1276" s="821"/>
      <c r="D1276" s="787"/>
      <c r="E1276" s="817"/>
      <c r="H1276" s="820"/>
      <c r="I1276" s="820" t="str">
        <f>I$64</f>
        <v>S4</v>
      </c>
      <c r="J1276" s="821"/>
      <c r="K1276" s="787"/>
      <c r="L1276" s="817"/>
    </row>
    <row r="1278" spans="1:12" ht="50">
      <c r="A1278" s="820"/>
      <c r="B1278" s="820"/>
      <c r="C1278" s="822" t="s">
        <v>2901</v>
      </c>
      <c r="D1278" s="787"/>
      <c r="E1278" s="817"/>
      <c r="H1278" s="796">
        <v>8.5</v>
      </c>
      <c r="I1278" s="796"/>
      <c r="J1278" s="795" t="s">
        <v>2902</v>
      </c>
      <c r="K1278" s="825"/>
      <c r="L1278" s="826"/>
    </row>
    <row r="1279" spans="1:12">
      <c r="A1279" s="820"/>
      <c r="B1279" s="820" t="s">
        <v>2518</v>
      </c>
      <c r="C1279" s="821"/>
      <c r="D1279" s="787"/>
      <c r="E1279" s="817"/>
      <c r="H1279" s="820"/>
      <c r="I1279" s="820"/>
      <c r="J1279" s="822" t="s">
        <v>2903</v>
      </c>
      <c r="K1279" s="787"/>
      <c r="L1279" s="817"/>
    </row>
    <row r="1280" spans="1:12" ht="25">
      <c r="A1280" s="820"/>
      <c r="B1280" s="820" t="str">
        <f>B$60</f>
        <v>MA</v>
      </c>
      <c r="C1280" s="821" t="s">
        <v>3460</v>
      </c>
      <c r="D1280" s="787" t="s">
        <v>3280</v>
      </c>
      <c r="E1280" s="817"/>
      <c r="H1280" s="820"/>
      <c r="I1280" s="820" t="s">
        <v>2518</v>
      </c>
      <c r="J1280" s="821"/>
      <c r="K1280" s="787"/>
      <c r="L1280" s="817"/>
    </row>
    <row r="1281" spans="1:12">
      <c r="A1281" s="820"/>
      <c r="B1281" s="820" t="str">
        <f>B$61</f>
        <v>S1</v>
      </c>
      <c r="C1281" s="821"/>
      <c r="D1281" s="787"/>
      <c r="E1281" s="817"/>
      <c r="H1281" s="820"/>
      <c r="I1281" s="820" t="str">
        <f>I$60</f>
        <v>MA</v>
      </c>
      <c r="J1281" s="821"/>
      <c r="K1281" s="787"/>
      <c r="L1281" s="817"/>
    </row>
    <row r="1282" spans="1:12">
      <c r="A1282" s="820"/>
      <c r="B1282" s="820" t="str">
        <f>B$62</f>
        <v>S2</v>
      </c>
      <c r="C1282" s="821"/>
      <c r="D1282" s="787"/>
      <c r="E1282" s="817"/>
      <c r="H1282" s="820"/>
      <c r="I1282" s="820" t="str">
        <f>I$61</f>
        <v>S1</v>
      </c>
      <c r="J1282" s="821"/>
      <c r="K1282" s="787"/>
      <c r="L1282" s="817"/>
    </row>
    <row r="1283" spans="1:12">
      <c r="A1283" s="820"/>
      <c r="B1283" s="820" t="str">
        <f>B$63</f>
        <v>S3</v>
      </c>
      <c r="C1283" s="821"/>
      <c r="D1283" s="787"/>
      <c r="E1283" s="817"/>
      <c r="H1283" s="820"/>
      <c r="I1283" s="820" t="str">
        <f>I$62</f>
        <v>S2</v>
      </c>
      <c r="J1283" s="821"/>
      <c r="K1283" s="787"/>
      <c r="L1283" s="817"/>
    </row>
    <row r="1284" spans="1:12">
      <c r="A1284" s="820"/>
      <c r="B1284" s="820" t="str">
        <f>B$64</f>
        <v>S4</v>
      </c>
      <c r="C1284" s="821"/>
      <c r="D1284" s="787"/>
      <c r="E1284" s="817"/>
      <c r="H1284" s="820"/>
      <c r="I1284" s="820" t="str">
        <f>I$63</f>
        <v>S3</v>
      </c>
      <c r="J1284" s="821"/>
      <c r="K1284" s="787"/>
      <c r="L1284" s="817"/>
    </row>
    <row r="1285" spans="1:12">
      <c r="A1285" s="820"/>
      <c r="B1285" s="820"/>
      <c r="C1285" s="821"/>
      <c r="D1285" s="787"/>
      <c r="H1285" s="820"/>
      <c r="I1285" s="820"/>
      <c r="J1285" s="821"/>
      <c r="K1285" s="787"/>
      <c r="L1285" s="817"/>
    </row>
    <row r="1286" spans="1:12" ht="187.5">
      <c r="A1286" s="820"/>
      <c r="B1286" s="820"/>
      <c r="C1286" s="822" t="s">
        <v>2904</v>
      </c>
      <c r="D1286" s="787"/>
      <c r="H1286" s="820"/>
      <c r="I1286" s="820"/>
      <c r="J1286" s="821"/>
      <c r="K1286" s="787"/>
      <c r="L1286" s="817"/>
    </row>
    <row r="1287" spans="1:12" ht="112.5">
      <c r="A1287" s="820"/>
      <c r="B1287" s="820"/>
      <c r="C1287" s="831" t="s">
        <v>2905</v>
      </c>
      <c r="D1287" s="787"/>
      <c r="H1287" s="820"/>
      <c r="I1287" s="820"/>
      <c r="J1287" s="821"/>
      <c r="K1287" s="787"/>
      <c r="L1287" s="817"/>
    </row>
    <row r="1288" spans="1:12">
      <c r="A1288" s="820"/>
      <c r="B1288" s="820" t="s">
        <v>2518</v>
      </c>
      <c r="C1288" s="821"/>
      <c r="D1288" s="787"/>
      <c r="H1288" s="820"/>
      <c r="I1288" s="820" t="str">
        <f>I$64</f>
        <v>S4</v>
      </c>
      <c r="J1288" s="821"/>
      <c r="K1288" s="787"/>
      <c r="L1288" s="817"/>
    </row>
    <row r="1289" spans="1:12" ht="125">
      <c r="A1289" s="820"/>
      <c r="B1289" s="820" t="str">
        <f>B$60</f>
        <v>MA</v>
      </c>
      <c r="C1289" s="821" t="s">
        <v>3461</v>
      </c>
      <c r="D1289" s="787" t="s">
        <v>3280</v>
      </c>
      <c r="E1289" s="826"/>
    </row>
    <row r="1290" spans="1:12">
      <c r="A1290" s="820"/>
      <c r="B1290" s="820" t="str">
        <f>B$61</f>
        <v>S1</v>
      </c>
      <c r="C1290" s="821"/>
      <c r="D1290" s="787"/>
      <c r="E1290" s="817"/>
      <c r="H1290" s="820"/>
      <c r="I1290" s="820"/>
      <c r="J1290" s="822" t="s">
        <v>2906</v>
      </c>
      <c r="K1290" s="787"/>
      <c r="L1290" s="817"/>
    </row>
    <row r="1291" spans="1:12">
      <c r="A1291" s="820"/>
      <c r="B1291" s="820" t="str">
        <f>B$62</f>
        <v>S2</v>
      </c>
      <c r="C1291" s="821"/>
      <c r="D1291" s="787"/>
      <c r="E1291" s="817"/>
      <c r="H1291" s="820"/>
      <c r="I1291" s="820" t="s">
        <v>2518</v>
      </c>
      <c r="J1291" s="821"/>
      <c r="K1291" s="787"/>
      <c r="L1291" s="817"/>
    </row>
    <row r="1292" spans="1:12">
      <c r="A1292" s="820"/>
      <c r="B1292" s="820" t="str">
        <f>B$63</f>
        <v>S3</v>
      </c>
      <c r="C1292" s="821"/>
      <c r="D1292" s="787"/>
      <c r="E1292" s="817"/>
      <c r="H1292" s="820"/>
      <c r="I1292" s="820" t="str">
        <f>I$60</f>
        <v>MA</v>
      </c>
      <c r="J1292" s="821"/>
      <c r="K1292" s="787"/>
      <c r="L1292" s="817"/>
    </row>
    <row r="1293" spans="1:12">
      <c r="A1293" s="820"/>
      <c r="B1293" s="820" t="str">
        <f>B$64</f>
        <v>S4</v>
      </c>
      <c r="C1293" s="821"/>
      <c r="D1293" s="787"/>
      <c r="E1293" s="817"/>
      <c r="H1293" s="820"/>
      <c r="I1293" s="820" t="str">
        <f>I$61</f>
        <v>S1</v>
      </c>
      <c r="J1293" s="821"/>
      <c r="K1293" s="787"/>
      <c r="L1293" s="817"/>
    </row>
    <row r="1294" spans="1:12">
      <c r="A1294" s="820"/>
      <c r="B1294" s="820"/>
      <c r="C1294" s="821"/>
      <c r="D1294" s="787"/>
      <c r="E1294" s="817"/>
      <c r="H1294" s="820"/>
      <c r="I1294" s="820" t="str">
        <f>I$62</f>
        <v>S2</v>
      </c>
      <c r="J1294" s="821"/>
      <c r="K1294" s="787"/>
      <c r="L1294" s="817"/>
    </row>
    <row r="1295" spans="1:12" ht="75">
      <c r="A1295" s="820"/>
      <c r="B1295" s="820"/>
      <c r="C1295" s="831" t="s">
        <v>2907</v>
      </c>
      <c r="D1295" s="787"/>
      <c r="E1295" s="817"/>
      <c r="H1295" s="820"/>
      <c r="I1295" s="820" t="str">
        <f>I$63</f>
        <v>S3</v>
      </c>
      <c r="J1295" s="821"/>
      <c r="K1295" s="787"/>
      <c r="L1295" s="817"/>
    </row>
    <row r="1296" spans="1:12">
      <c r="A1296" s="820"/>
      <c r="B1296" s="820" t="s">
        <v>2518</v>
      </c>
      <c r="C1296" s="821"/>
      <c r="D1296" s="787"/>
      <c r="E1296" s="817"/>
      <c r="H1296" s="820"/>
      <c r="I1296" s="820" t="str">
        <f>I$64</f>
        <v>S4</v>
      </c>
      <c r="J1296" s="821"/>
      <c r="K1296" s="787"/>
      <c r="L1296" s="817"/>
    </row>
    <row r="1297" spans="1:5">
      <c r="A1297" s="820"/>
      <c r="B1297" s="820" t="str">
        <f>B$60</f>
        <v>MA</v>
      </c>
      <c r="C1297" s="821" t="s">
        <v>3579</v>
      </c>
      <c r="D1297" s="787" t="s">
        <v>3280</v>
      </c>
    </row>
    <row r="1298" spans="1:5">
      <c r="A1298" s="820"/>
      <c r="B1298" s="820" t="str">
        <f>B$61</f>
        <v>S1</v>
      </c>
      <c r="C1298" s="821"/>
      <c r="D1298" s="787"/>
    </row>
    <row r="1299" spans="1:5">
      <c r="A1299" s="820"/>
      <c r="B1299" s="820" t="str">
        <f>B$62</f>
        <v>S2</v>
      </c>
      <c r="C1299" s="821"/>
      <c r="D1299" s="787"/>
    </row>
    <row r="1300" spans="1:5">
      <c r="A1300" s="820"/>
      <c r="B1300" s="820" t="str">
        <f>B$63</f>
        <v>S3</v>
      </c>
      <c r="C1300" s="821"/>
      <c r="D1300" s="787"/>
    </row>
    <row r="1301" spans="1:5">
      <c r="A1301" s="820"/>
      <c r="B1301" s="820" t="str">
        <f>B$64</f>
        <v>S4</v>
      </c>
      <c r="C1301" s="821"/>
      <c r="D1301" s="787"/>
    </row>
    <row r="1302" spans="1:5" ht="75">
      <c r="A1302" s="796">
        <v>6.9</v>
      </c>
      <c r="B1302" s="796"/>
      <c r="C1302" s="795" t="s">
        <v>2908</v>
      </c>
      <c r="D1302" s="825">
        <v>4</v>
      </c>
    </row>
    <row r="1303" spans="1:5" ht="112.5">
      <c r="A1303" s="820"/>
      <c r="B1303" s="820"/>
      <c r="C1303" s="821" t="s">
        <v>2909</v>
      </c>
      <c r="D1303" s="787"/>
    </row>
    <row r="1304" spans="1:5" ht="75">
      <c r="A1304" s="820"/>
      <c r="B1304" s="820"/>
      <c r="C1304" s="831" t="s">
        <v>2910</v>
      </c>
      <c r="D1304" s="787"/>
    </row>
    <row r="1305" spans="1:5">
      <c r="A1305" s="820"/>
      <c r="B1305" s="820" t="s">
        <v>2518</v>
      </c>
      <c r="C1305" s="821"/>
      <c r="D1305" s="787"/>
    </row>
    <row r="1306" spans="1:5" ht="25">
      <c r="A1306" s="820"/>
      <c r="B1306" s="820" t="str">
        <f>B$60</f>
        <v>MA</v>
      </c>
      <c r="C1306" s="821" t="s">
        <v>3345</v>
      </c>
      <c r="D1306" s="787" t="s">
        <v>3280</v>
      </c>
    </row>
    <row r="1307" spans="1:5">
      <c r="A1307" s="820"/>
      <c r="B1307" s="820" t="str">
        <f>B$61</f>
        <v>S1</v>
      </c>
      <c r="C1307" s="821"/>
      <c r="D1307" s="787"/>
    </row>
    <row r="1308" spans="1:5">
      <c r="A1308" s="820"/>
      <c r="B1308" s="820" t="str">
        <f>B$62</f>
        <v>S2</v>
      </c>
      <c r="C1308" s="821"/>
      <c r="D1308" s="787"/>
    </row>
    <row r="1309" spans="1:5">
      <c r="A1309" s="820"/>
      <c r="B1309" s="820" t="str">
        <f>B$63</f>
        <v>S3</v>
      </c>
      <c r="C1309" s="821"/>
      <c r="D1309" s="787"/>
    </row>
    <row r="1310" spans="1:5">
      <c r="A1310" s="820"/>
      <c r="B1310" s="820" t="str">
        <f>B$64</f>
        <v>S4</v>
      </c>
      <c r="C1310" s="821"/>
      <c r="D1310" s="787"/>
    </row>
    <row r="1311" spans="1:5">
      <c r="A1311" s="820"/>
      <c r="B1311" s="820"/>
      <c r="C1311" s="821"/>
      <c r="D1311" s="787"/>
    </row>
    <row r="1312" spans="1:5" ht="75">
      <c r="A1312" s="842">
        <v>6.1</v>
      </c>
      <c r="B1312" s="796"/>
      <c r="C1312" s="795" t="s">
        <v>2836</v>
      </c>
      <c r="D1312" s="825">
        <v>3</v>
      </c>
      <c r="E1312" s="841"/>
    </row>
    <row r="1313" spans="1:12" ht="40">
      <c r="A1313" s="820"/>
      <c r="B1313" s="820"/>
      <c r="C1313" s="822" t="s">
        <v>2911</v>
      </c>
      <c r="D1313" s="787"/>
      <c r="E1313" s="844"/>
      <c r="H1313" s="796">
        <v>9</v>
      </c>
      <c r="I1313" s="796"/>
      <c r="J1313" s="845" t="s">
        <v>2912</v>
      </c>
      <c r="K1313" s="825"/>
      <c r="L1313" s="826"/>
    </row>
    <row r="1314" spans="1:12" ht="16.5" customHeight="1">
      <c r="A1314" s="820"/>
      <c r="B1314" s="820" t="s">
        <v>2518</v>
      </c>
      <c r="C1314" s="821"/>
      <c r="D1314" s="787"/>
      <c r="E1314" s="844"/>
      <c r="H1314" s="796">
        <v>9.1</v>
      </c>
      <c r="I1314" s="796"/>
      <c r="J1314" s="845" t="s">
        <v>2913</v>
      </c>
      <c r="K1314" s="825"/>
      <c r="L1314" s="826"/>
    </row>
    <row r="1315" spans="1:12">
      <c r="A1315" s="820"/>
      <c r="B1315" s="820" t="str">
        <f>B$60</f>
        <v>MA</v>
      </c>
      <c r="C1315" s="821" t="s">
        <v>3346</v>
      </c>
      <c r="D1315" s="787" t="s">
        <v>3280</v>
      </c>
      <c r="E1315" s="844"/>
      <c r="H1315" s="820"/>
      <c r="I1315" s="820"/>
      <c r="J1315" s="831" t="s">
        <v>2914</v>
      </c>
      <c r="K1315" s="787"/>
      <c r="L1315" s="817"/>
    </row>
    <row r="1316" spans="1:12">
      <c r="A1316" s="820"/>
      <c r="B1316" s="820" t="str">
        <f>B$61</f>
        <v>S1</v>
      </c>
      <c r="C1316" s="821"/>
      <c r="D1316" s="787"/>
      <c r="E1316" s="844"/>
      <c r="H1316" s="820"/>
      <c r="I1316" s="820" t="s">
        <v>2518</v>
      </c>
      <c r="J1316" s="821"/>
      <c r="K1316" s="787"/>
      <c r="L1316" s="817"/>
    </row>
    <row r="1317" spans="1:12">
      <c r="A1317" s="820"/>
      <c r="B1317" s="820" t="str">
        <f>B$62</f>
        <v>S2</v>
      </c>
      <c r="C1317" s="821"/>
      <c r="D1317" s="787"/>
      <c r="E1317" s="844"/>
      <c r="H1317" s="820"/>
      <c r="I1317" s="820" t="str">
        <f>I$60</f>
        <v>MA</v>
      </c>
      <c r="J1317" s="821"/>
      <c r="K1317" s="787"/>
      <c r="L1317" s="817"/>
    </row>
    <row r="1318" spans="1:12">
      <c r="A1318" s="820"/>
      <c r="B1318" s="820" t="str">
        <f>B$63</f>
        <v>S3</v>
      </c>
      <c r="C1318" s="821"/>
      <c r="D1318" s="787"/>
      <c r="E1318" s="844"/>
      <c r="H1318" s="820"/>
      <c r="I1318" s="820" t="str">
        <f>I$61</f>
        <v>S1</v>
      </c>
      <c r="J1318" s="821"/>
      <c r="K1318" s="787"/>
      <c r="L1318" s="817"/>
    </row>
    <row r="1319" spans="1:12">
      <c r="A1319" s="820"/>
      <c r="B1319" s="820" t="str">
        <f>B$64</f>
        <v>S4</v>
      </c>
      <c r="C1319" s="821"/>
      <c r="D1319" s="787"/>
      <c r="E1319" s="844"/>
      <c r="H1319" s="820"/>
      <c r="I1319" s="820" t="str">
        <f>I$62</f>
        <v>S2</v>
      </c>
      <c r="J1319" s="821"/>
      <c r="K1319" s="787"/>
      <c r="L1319" s="817"/>
    </row>
    <row r="1320" spans="1:12">
      <c r="E1320" s="841"/>
      <c r="H1320" s="820"/>
      <c r="I1320" s="820" t="str">
        <f>I$63</f>
        <v>S3</v>
      </c>
      <c r="J1320" s="821"/>
      <c r="K1320" s="787"/>
      <c r="L1320" s="817"/>
    </row>
    <row r="1321" spans="1:12" ht="62.5">
      <c r="A1321" s="820"/>
      <c r="B1321" s="820"/>
      <c r="C1321" s="822" t="s">
        <v>2915</v>
      </c>
      <c r="D1321" s="787"/>
      <c r="E1321" s="846"/>
      <c r="H1321" s="820"/>
      <c r="I1321" s="820" t="str">
        <f>I$64</f>
        <v>S4</v>
      </c>
      <c r="J1321" s="847"/>
      <c r="K1321" s="787"/>
      <c r="L1321" s="817"/>
    </row>
    <row r="1322" spans="1:12">
      <c r="A1322" s="820"/>
      <c r="B1322" s="820" t="s">
        <v>2518</v>
      </c>
      <c r="C1322" s="821"/>
      <c r="D1322" s="787"/>
      <c r="E1322" s="817"/>
    </row>
    <row r="1323" spans="1:12">
      <c r="A1323" s="820"/>
      <c r="B1323" s="820" t="str">
        <f>B$60</f>
        <v>MA</v>
      </c>
      <c r="C1323" s="821" t="s">
        <v>3346</v>
      </c>
      <c r="D1323" s="787" t="s">
        <v>3280</v>
      </c>
      <c r="E1323" s="817"/>
      <c r="H1323" s="820"/>
      <c r="I1323" s="820"/>
      <c r="J1323" s="822" t="s">
        <v>2916</v>
      </c>
      <c r="K1323" s="787"/>
      <c r="L1323" s="817"/>
    </row>
    <row r="1324" spans="1:12">
      <c r="A1324" s="820"/>
      <c r="B1324" s="820" t="str">
        <f>B$61</f>
        <v>S1</v>
      </c>
      <c r="C1324" s="821"/>
      <c r="D1324" s="787"/>
      <c r="E1324" s="817"/>
      <c r="H1324" s="820"/>
      <c r="I1324" s="820" t="s">
        <v>2518</v>
      </c>
      <c r="J1324" s="821"/>
      <c r="K1324" s="787"/>
      <c r="L1324" s="817"/>
    </row>
    <row r="1325" spans="1:12">
      <c r="A1325" s="820"/>
      <c r="B1325" s="820" t="str">
        <f>B$62</f>
        <v>S2</v>
      </c>
      <c r="C1325" s="821"/>
      <c r="D1325" s="787"/>
      <c r="E1325" s="817"/>
      <c r="H1325" s="820"/>
      <c r="I1325" s="820" t="str">
        <f>I$60</f>
        <v>MA</v>
      </c>
      <c r="J1325" s="821"/>
      <c r="K1325" s="787"/>
      <c r="L1325" s="817"/>
    </row>
    <row r="1326" spans="1:12">
      <c r="A1326" s="820"/>
      <c r="B1326" s="820" t="str">
        <f>B$63</f>
        <v>S3</v>
      </c>
      <c r="C1326" s="821"/>
      <c r="D1326" s="787"/>
      <c r="E1326" s="817"/>
      <c r="H1326" s="820"/>
      <c r="I1326" s="820" t="str">
        <f>I$61</f>
        <v>S1</v>
      </c>
      <c r="J1326" s="821"/>
      <c r="K1326" s="787"/>
      <c r="L1326" s="817"/>
    </row>
    <row r="1327" spans="1:12">
      <c r="A1327" s="820"/>
      <c r="B1327" s="820" t="str">
        <f>B$64</f>
        <v>S4</v>
      </c>
      <c r="C1327" s="821"/>
      <c r="D1327" s="787"/>
      <c r="E1327" s="817"/>
      <c r="H1327" s="820"/>
      <c r="I1327" s="820" t="str">
        <f>I$62</f>
        <v>S2</v>
      </c>
      <c r="J1327" s="821"/>
      <c r="K1327" s="787"/>
      <c r="L1327" s="817"/>
    </row>
    <row r="1328" spans="1:12">
      <c r="E1328" s="817"/>
      <c r="H1328" s="820"/>
      <c r="I1328" s="820" t="str">
        <f>I$63</f>
        <v>S3</v>
      </c>
      <c r="J1328" s="821"/>
      <c r="K1328" s="787"/>
      <c r="L1328" s="817"/>
    </row>
    <row r="1329" spans="1:12" ht="65">
      <c r="A1329" s="796">
        <v>7</v>
      </c>
      <c r="B1329" s="796"/>
      <c r="C1329" s="795" t="s">
        <v>2842</v>
      </c>
      <c r="D1329" s="825">
        <v>4</v>
      </c>
      <c r="H1329" s="820"/>
      <c r="I1329" s="820" t="str">
        <f>I$64</f>
        <v>S4</v>
      </c>
      <c r="J1329" s="847"/>
      <c r="K1329" s="787"/>
      <c r="L1329" s="817"/>
    </row>
    <row r="1330" spans="1:12" ht="37.5">
      <c r="A1330" s="796">
        <v>7.1</v>
      </c>
      <c r="B1330" s="796"/>
      <c r="C1330" s="795" t="s">
        <v>2843</v>
      </c>
      <c r="D1330" s="825">
        <v>4</v>
      </c>
      <c r="E1330" s="817"/>
    </row>
    <row r="1331" spans="1:12" ht="37.5">
      <c r="A1331" s="796"/>
      <c r="B1331" s="796"/>
      <c r="C1331" s="795" t="s">
        <v>2917</v>
      </c>
      <c r="D1331" s="825"/>
      <c r="E1331" s="817"/>
    </row>
    <row r="1332" spans="1:12">
      <c r="A1332" s="820"/>
      <c r="B1332" s="820"/>
      <c r="C1332" s="822" t="s">
        <v>2918</v>
      </c>
      <c r="D1332" s="787"/>
      <c r="E1332" s="817"/>
      <c r="H1332" s="820"/>
      <c r="I1332" s="820"/>
      <c r="J1332" s="831" t="s">
        <v>2919</v>
      </c>
      <c r="K1332" s="787"/>
      <c r="L1332" s="817"/>
    </row>
    <row r="1333" spans="1:12">
      <c r="A1333" s="820"/>
      <c r="B1333" s="820" t="s">
        <v>2518</v>
      </c>
      <c r="C1333" s="821"/>
      <c r="D1333" s="787"/>
      <c r="E1333" s="817"/>
      <c r="H1333" s="820"/>
      <c r="I1333" s="820" t="s">
        <v>2518</v>
      </c>
      <c r="J1333" s="821"/>
      <c r="K1333" s="787"/>
      <c r="L1333" s="817"/>
    </row>
    <row r="1334" spans="1:12">
      <c r="A1334" s="820"/>
      <c r="B1334" s="820" t="str">
        <f>B$60</f>
        <v>MA</v>
      </c>
      <c r="C1334" s="821" t="s">
        <v>3405</v>
      </c>
      <c r="D1334" s="787" t="s">
        <v>3280</v>
      </c>
      <c r="E1334" s="817"/>
      <c r="H1334" s="820"/>
      <c r="I1334" s="820" t="str">
        <f>I$60</f>
        <v>MA</v>
      </c>
      <c r="J1334" s="821"/>
      <c r="K1334" s="787"/>
      <c r="L1334" s="817"/>
    </row>
    <row r="1335" spans="1:12">
      <c r="A1335" s="820"/>
      <c r="B1335" s="820" t="str">
        <f>B$61</f>
        <v>S1</v>
      </c>
      <c r="C1335" s="821"/>
      <c r="D1335" s="787"/>
      <c r="E1335" s="817"/>
      <c r="H1335" s="820"/>
      <c r="I1335" s="820" t="str">
        <f>I$61</f>
        <v>S1</v>
      </c>
      <c r="J1335" s="821"/>
      <c r="K1335" s="787"/>
      <c r="L1335" s="817"/>
    </row>
    <row r="1336" spans="1:12">
      <c r="A1336" s="820"/>
      <c r="B1336" s="820" t="str">
        <f>B$62</f>
        <v>S2</v>
      </c>
      <c r="C1336" s="821"/>
      <c r="D1336" s="787"/>
      <c r="E1336" s="817"/>
      <c r="H1336" s="820"/>
      <c r="I1336" s="820" t="str">
        <f>I$62</f>
        <v>S2</v>
      </c>
      <c r="J1336" s="821"/>
      <c r="K1336" s="787"/>
      <c r="L1336" s="817"/>
    </row>
    <row r="1337" spans="1:12">
      <c r="A1337" s="820"/>
      <c r="B1337" s="820" t="str">
        <f>B$63</f>
        <v>S3</v>
      </c>
      <c r="C1337" s="821"/>
      <c r="D1337" s="787"/>
      <c r="E1337" s="817"/>
      <c r="H1337" s="820"/>
      <c r="I1337" s="820" t="str">
        <f>I$63</f>
        <v>S3</v>
      </c>
      <c r="J1337" s="821"/>
      <c r="K1337" s="787"/>
      <c r="L1337" s="817"/>
    </row>
    <row r="1338" spans="1:12">
      <c r="A1338" s="820"/>
      <c r="B1338" s="820" t="str">
        <f>B$64</f>
        <v>S4</v>
      </c>
      <c r="C1338" s="821"/>
      <c r="D1338" s="787"/>
      <c r="H1338" s="820"/>
      <c r="I1338" s="820" t="str">
        <f>I$64</f>
        <v>S4</v>
      </c>
      <c r="J1338" s="847"/>
      <c r="K1338" s="787"/>
      <c r="L1338" s="817"/>
    </row>
    <row r="1339" spans="1:12">
      <c r="A1339" s="820"/>
      <c r="B1339" s="820"/>
      <c r="C1339" s="821"/>
      <c r="D1339" s="787"/>
      <c r="E1339" s="826"/>
    </row>
    <row r="1340" spans="1:12" ht="37.5">
      <c r="A1340" s="820"/>
      <c r="B1340" s="820"/>
      <c r="C1340" s="822" t="s">
        <v>2920</v>
      </c>
      <c r="D1340" s="787"/>
      <c r="E1340" s="826"/>
      <c r="H1340" s="796">
        <v>9.1999999999999993</v>
      </c>
      <c r="I1340" s="796"/>
      <c r="J1340" s="845" t="s">
        <v>2921</v>
      </c>
      <c r="K1340" s="825"/>
      <c r="L1340" s="826"/>
    </row>
    <row r="1341" spans="1:12" ht="25">
      <c r="A1341" s="820"/>
      <c r="B1341" s="820"/>
      <c r="C1341" s="831" t="s">
        <v>2922</v>
      </c>
      <c r="D1341" s="787"/>
      <c r="E1341" s="826"/>
      <c r="H1341" s="796"/>
      <c r="I1341" s="796"/>
      <c r="J1341" s="845"/>
      <c r="K1341" s="825"/>
      <c r="L1341" s="826"/>
    </row>
    <row r="1342" spans="1:12" ht="36" customHeight="1">
      <c r="A1342" s="820"/>
      <c r="B1342" s="820" t="s">
        <v>2518</v>
      </c>
      <c r="C1342" s="821"/>
      <c r="D1342" s="787"/>
      <c r="E1342" s="817"/>
      <c r="H1342" s="820"/>
      <c r="I1342" s="820"/>
      <c r="J1342" s="831" t="s">
        <v>2923</v>
      </c>
      <c r="K1342" s="787"/>
      <c r="L1342" s="817"/>
    </row>
    <row r="1343" spans="1:12">
      <c r="A1343" s="820"/>
      <c r="B1343" s="820" t="str">
        <f>B$60</f>
        <v>MA</v>
      </c>
      <c r="C1343" s="821" t="s">
        <v>3406</v>
      </c>
      <c r="D1343" s="787" t="s">
        <v>3280</v>
      </c>
      <c r="E1343" s="817"/>
      <c r="H1343" s="820"/>
      <c r="I1343" s="820" t="s">
        <v>2518</v>
      </c>
      <c r="J1343" s="821"/>
      <c r="K1343" s="787"/>
      <c r="L1343" s="817"/>
    </row>
    <row r="1344" spans="1:12">
      <c r="A1344" s="820"/>
      <c r="B1344" s="820" t="str">
        <f>B$61</f>
        <v>S1</v>
      </c>
      <c r="C1344" s="821"/>
      <c r="D1344" s="787"/>
      <c r="E1344" s="817"/>
      <c r="H1344" s="820"/>
      <c r="I1344" s="820" t="str">
        <f>I$60</f>
        <v>MA</v>
      </c>
      <c r="J1344" s="821"/>
      <c r="K1344" s="787"/>
      <c r="L1344" s="817"/>
    </row>
    <row r="1345" spans="1:12">
      <c r="A1345" s="820"/>
      <c r="B1345" s="820" t="str">
        <f>B$62</f>
        <v>S2</v>
      </c>
      <c r="C1345" s="821"/>
      <c r="D1345" s="787"/>
      <c r="E1345" s="817"/>
      <c r="H1345" s="820"/>
      <c r="I1345" s="820" t="str">
        <f>I$61</f>
        <v>S1</v>
      </c>
      <c r="J1345" s="821"/>
      <c r="K1345" s="787"/>
      <c r="L1345" s="817"/>
    </row>
    <row r="1346" spans="1:12">
      <c r="A1346" s="820"/>
      <c r="B1346" s="820" t="str">
        <f>B$63</f>
        <v>S3</v>
      </c>
      <c r="C1346" s="821"/>
      <c r="D1346" s="787"/>
      <c r="E1346" s="817"/>
      <c r="H1346" s="820"/>
      <c r="I1346" s="820" t="str">
        <f>I$62</f>
        <v>S2</v>
      </c>
      <c r="J1346" s="821"/>
      <c r="K1346" s="787"/>
      <c r="L1346" s="817"/>
    </row>
    <row r="1347" spans="1:12">
      <c r="A1347" s="820"/>
      <c r="B1347" s="820" t="str">
        <f>B$64</f>
        <v>S4</v>
      </c>
      <c r="C1347" s="821"/>
      <c r="D1347" s="787"/>
      <c r="E1347" s="817"/>
      <c r="H1347" s="820"/>
      <c r="I1347" s="820" t="str">
        <f>I$63</f>
        <v>S3</v>
      </c>
      <c r="J1347" s="821"/>
      <c r="K1347" s="787"/>
      <c r="L1347" s="817"/>
    </row>
    <row r="1348" spans="1:12">
      <c r="A1348" s="820"/>
      <c r="B1348" s="820"/>
      <c r="C1348" s="821"/>
      <c r="D1348" s="787"/>
      <c r="E1348" s="817"/>
      <c r="H1348" s="820"/>
      <c r="I1348" s="820" t="str">
        <f>I$64</f>
        <v>S4</v>
      </c>
      <c r="J1348" s="847"/>
      <c r="K1348" s="787"/>
      <c r="L1348" s="817"/>
    </row>
    <row r="1349" spans="1:12" ht="50">
      <c r="A1349" s="796">
        <v>7.2</v>
      </c>
      <c r="B1349" s="796"/>
      <c r="C1349" s="795" t="s">
        <v>2848</v>
      </c>
      <c r="D1349" s="825">
        <v>4</v>
      </c>
      <c r="E1349" s="817"/>
    </row>
    <row r="1350" spans="1:12" ht="36" customHeight="1">
      <c r="A1350" s="820"/>
      <c r="B1350" s="820"/>
      <c r="C1350" s="822" t="s">
        <v>2924</v>
      </c>
      <c r="D1350" s="787"/>
      <c r="E1350" s="817"/>
      <c r="H1350" s="820"/>
      <c r="I1350" s="820"/>
      <c r="J1350" s="831" t="s">
        <v>2925</v>
      </c>
      <c r="K1350" s="787"/>
      <c r="L1350" s="817"/>
    </row>
    <row r="1351" spans="1:12">
      <c r="A1351" s="820"/>
      <c r="B1351" s="820" t="s">
        <v>2518</v>
      </c>
      <c r="C1351" s="821"/>
      <c r="D1351" s="787"/>
      <c r="E1351" s="817"/>
      <c r="H1351" s="820"/>
      <c r="I1351" s="820" t="s">
        <v>2518</v>
      </c>
      <c r="J1351" s="821"/>
      <c r="K1351" s="787"/>
      <c r="L1351" s="817"/>
    </row>
    <row r="1352" spans="1:12" ht="37.5">
      <c r="A1352" s="820"/>
      <c r="B1352" s="820" t="str">
        <f>B$60</f>
        <v>MA</v>
      </c>
      <c r="C1352" s="821" t="s">
        <v>3409</v>
      </c>
      <c r="D1352" s="787" t="s">
        <v>3280</v>
      </c>
      <c r="E1352" s="817"/>
      <c r="H1352" s="820"/>
      <c r="I1352" s="820" t="str">
        <f>I$60</f>
        <v>MA</v>
      </c>
      <c r="J1352" s="821"/>
      <c r="K1352" s="787"/>
      <c r="L1352" s="817"/>
    </row>
    <row r="1353" spans="1:12">
      <c r="A1353" s="820"/>
      <c r="B1353" s="820" t="str">
        <f>B$61</f>
        <v>S1</v>
      </c>
      <c r="C1353" s="821"/>
      <c r="D1353" s="787"/>
      <c r="E1353" s="817"/>
      <c r="H1353" s="820"/>
      <c r="I1353" s="820" t="str">
        <f>I$61</f>
        <v>S1</v>
      </c>
      <c r="J1353" s="821"/>
      <c r="K1353" s="787"/>
      <c r="L1353" s="817"/>
    </row>
    <row r="1354" spans="1:12">
      <c r="A1354" s="820"/>
      <c r="B1354" s="820" t="str">
        <f>B$62</f>
        <v>S2</v>
      </c>
      <c r="C1354" s="821"/>
      <c r="D1354" s="787"/>
      <c r="E1354" s="817"/>
      <c r="H1354" s="820"/>
      <c r="I1354" s="820" t="str">
        <f>I$62</f>
        <v>S2</v>
      </c>
      <c r="J1354" s="821"/>
      <c r="K1354" s="787"/>
      <c r="L1354" s="817"/>
    </row>
    <row r="1355" spans="1:12">
      <c r="A1355" s="820"/>
      <c r="B1355" s="820" t="str">
        <f>B$63</f>
        <v>S3</v>
      </c>
      <c r="C1355" s="821"/>
      <c r="D1355" s="787"/>
      <c r="E1355" s="817"/>
      <c r="H1355" s="820"/>
      <c r="I1355" s="820" t="str">
        <f>I$63</f>
        <v>S3</v>
      </c>
      <c r="J1355" s="821"/>
      <c r="K1355" s="787"/>
      <c r="L1355" s="817"/>
    </row>
    <row r="1356" spans="1:12">
      <c r="A1356" s="820"/>
      <c r="B1356" s="820" t="str">
        <f>B$64</f>
        <v>S4</v>
      </c>
      <c r="C1356" s="821"/>
      <c r="D1356" s="787"/>
      <c r="E1356" s="817"/>
      <c r="H1356" s="820"/>
      <c r="I1356" s="820" t="str">
        <f>I$64</f>
        <v>S4</v>
      </c>
      <c r="J1356" s="847"/>
      <c r="K1356" s="787"/>
      <c r="L1356" s="817"/>
    </row>
    <row r="1357" spans="1:12">
      <c r="E1357" s="817"/>
    </row>
    <row r="1358" spans="1:12" ht="175">
      <c r="A1358" s="820"/>
      <c r="B1358" s="820"/>
      <c r="C1358" s="822" t="s">
        <v>3347</v>
      </c>
      <c r="D1358" s="787"/>
      <c r="E1358" s="826"/>
      <c r="H1358" s="796">
        <v>9.3000000000000007</v>
      </c>
      <c r="I1358" s="796"/>
      <c r="J1358" s="845" t="s">
        <v>2926</v>
      </c>
      <c r="K1358" s="825"/>
      <c r="L1358" s="826"/>
    </row>
    <row r="1359" spans="1:12" ht="37.5">
      <c r="A1359" s="820"/>
      <c r="B1359" s="820"/>
      <c r="C1359" s="831" t="s">
        <v>2927</v>
      </c>
      <c r="D1359" s="787"/>
      <c r="E1359" s="826"/>
      <c r="H1359" s="796"/>
      <c r="I1359" s="796"/>
      <c r="J1359" s="845"/>
      <c r="K1359" s="825"/>
      <c r="L1359" s="826"/>
    </row>
    <row r="1360" spans="1:12">
      <c r="A1360" s="820"/>
      <c r="B1360" s="820" t="s">
        <v>2518</v>
      </c>
      <c r="C1360" s="821"/>
      <c r="D1360" s="787"/>
      <c r="E1360" s="817"/>
      <c r="H1360" s="820"/>
      <c r="I1360" s="820"/>
      <c r="J1360" s="831" t="s">
        <v>2928</v>
      </c>
      <c r="K1360" s="787"/>
      <c r="L1360" s="817"/>
    </row>
    <row r="1361" spans="1:12" ht="37.5">
      <c r="A1361" s="820"/>
      <c r="B1361" s="820" t="str">
        <f>B$60</f>
        <v>MA</v>
      </c>
      <c r="C1361" s="821" t="s">
        <v>3410</v>
      </c>
      <c r="D1361" s="787" t="s">
        <v>3280</v>
      </c>
      <c r="E1361" s="817"/>
      <c r="H1361" s="820"/>
      <c r="I1361" s="820" t="s">
        <v>2518</v>
      </c>
      <c r="J1361" s="821"/>
      <c r="K1361" s="787"/>
      <c r="L1361" s="817"/>
    </row>
    <row r="1362" spans="1:12">
      <c r="A1362" s="820"/>
      <c r="B1362" s="820" t="str">
        <f>B$61</f>
        <v>S1</v>
      </c>
      <c r="C1362" s="821"/>
      <c r="D1362" s="787"/>
      <c r="E1362" s="817"/>
      <c r="H1362" s="820"/>
      <c r="I1362" s="820" t="str">
        <f>I$60</f>
        <v>MA</v>
      </c>
      <c r="J1362" s="821"/>
      <c r="K1362" s="787"/>
      <c r="L1362" s="817"/>
    </row>
    <row r="1363" spans="1:12">
      <c r="A1363" s="820"/>
      <c r="B1363" s="820" t="str">
        <f>B$62</f>
        <v>S2</v>
      </c>
      <c r="C1363" s="821"/>
      <c r="D1363" s="787"/>
      <c r="E1363" s="817"/>
      <c r="H1363" s="820"/>
      <c r="I1363" s="820" t="str">
        <f>I$61</f>
        <v>S1</v>
      </c>
      <c r="J1363" s="821"/>
      <c r="K1363" s="787"/>
      <c r="L1363" s="817"/>
    </row>
    <row r="1364" spans="1:12">
      <c r="A1364" s="820"/>
      <c r="B1364" s="820" t="str">
        <f>B$63</f>
        <v>S3</v>
      </c>
      <c r="C1364" s="821"/>
      <c r="D1364" s="787"/>
      <c r="E1364" s="817"/>
      <c r="H1364" s="820"/>
      <c r="I1364" s="820" t="str">
        <f>I$62</f>
        <v>S2</v>
      </c>
      <c r="J1364" s="821"/>
      <c r="K1364" s="787"/>
      <c r="L1364" s="817"/>
    </row>
    <row r="1365" spans="1:12">
      <c r="A1365" s="820"/>
      <c r="B1365" s="820" t="str">
        <f>B$64</f>
        <v>S4</v>
      </c>
      <c r="C1365" s="821"/>
      <c r="D1365" s="787"/>
      <c r="E1365" s="817"/>
      <c r="H1365" s="820"/>
      <c r="I1365" s="820" t="str">
        <f>I$63</f>
        <v>S3</v>
      </c>
      <c r="J1365" s="821"/>
      <c r="K1365" s="787"/>
      <c r="L1365" s="817"/>
    </row>
    <row r="1366" spans="1:12">
      <c r="E1366" s="817"/>
      <c r="H1366" s="820"/>
      <c r="I1366" s="820" t="str">
        <f>I$64</f>
        <v>S4</v>
      </c>
      <c r="J1366" s="847"/>
      <c r="K1366" s="787"/>
      <c r="L1366" s="817"/>
    </row>
    <row r="1367" spans="1:12" ht="25">
      <c r="A1367" s="796">
        <v>7.3</v>
      </c>
      <c r="B1367" s="796"/>
      <c r="C1367" s="795" t="s">
        <v>2854</v>
      </c>
      <c r="D1367" s="825">
        <v>4</v>
      </c>
    </row>
    <row r="1368" spans="1:12" ht="37.5">
      <c r="A1368" s="820"/>
      <c r="B1368" s="820"/>
      <c r="C1368" s="822" t="s">
        <v>2929</v>
      </c>
      <c r="D1368" s="787"/>
      <c r="E1368" s="817"/>
      <c r="H1368" s="843"/>
      <c r="I1368" s="843"/>
      <c r="J1368" s="829"/>
      <c r="K1368" s="787"/>
      <c r="L1368" s="817"/>
    </row>
    <row r="1369" spans="1:12">
      <c r="A1369" s="820"/>
      <c r="B1369" s="820" t="s">
        <v>2518</v>
      </c>
      <c r="C1369" s="821"/>
      <c r="D1369" s="787"/>
      <c r="E1369" s="817"/>
      <c r="H1369" s="820"/>
      <c r="I1369" s="820"/>
      <c r="J1369" s="831" t="s">
        <v>2930</v>
      </c>
      <c r="K1369" s="787"/>
      <c r="L1369" s="817"/>
    </row>
    <row r="1370" spans="1:12">
      <c r="A1370" s="820"/>
      <c r="B1370" s="820" t="str">
        <f>B$60</f>
        <v>MA</v>
      </c>
      <c r="C1370" s="821" t="s">
        <v>3411</v>
      </c>
      <c r="D1370" s="787" t="s">
        <v>3280</v>
      </c>
      <c r="E1370" s="817"/>
      <c r="H1370" s="820"/>
      <c r="I1370" s="820" t="s">
        <v>2518</v>
      </c>
      <c r="J1370" s="821"/>
      <c r="K1370" s="787"/>
      <c r="L1370" s="817"/>
    </row>
    <row r="1371" spans="1:12">
      <c r="A1371" s="820"/>
      <c r="B1371" s="820" t="str">
        <f>B$61</f>
        <v>S1</v>
      </c>
      <c r="C1371" s="821"/>
      <c r="D1371" s="787"/>
      <c r="E1371" s="817"/>
      <c r="H1371" s="820"/>
      <c r="I1371" s="820" t="str">
        <f>I$60</f>
        <v>MA</v>
      </c>
      <c r="J1371" s="821"/>
      <c r="K1371" s="787"/>
      <c r="L1371" s="817"/>
    </row>
    <row r="1372" spans="1:12">
      <c r="A1372" s="820"/>
      <c r="B1372" s="820" t="str">
        <f>B$62</f>
        <v>S2</v>
      </c>
      <c r="C1372" s="821"/>
      <c r="D1372" s="787"/>
      <c r="E1372" s="817"/>
      <c r="H1372" s="820"/>
      <c r="I1372" s="820" t="str">
        <f>I$61</f>
        <v>S1</v>
      </c>
      <c r="J1372" s="821"/>
      <c r="K1372" s="787"/>
      <c r="L1372" s="817"/>
    </row>
    <row r="1373" spans="1:12">
      <c r="A1373" s="820"/>
      <c r="B1373" s="820" t="str">
        <f>B$63</f>
        <v>S3</v>
      </c>
      <c r="C1373" s="821"/>
      <c r="D1373" s="787"/>
      <c r="E1373" s="817"/>
      <c r="H1373" s="820"/>
      <c r="I1373" s="820" t="str">
        <f>I$62</f>
        <v>S2</v>
      </c>
      <c r="J1373" s="821"/>
      <c r="K1373" s="787"/>
      <c r="L1373" s="817"/>
    </row>
    <row r="1374" spans="1:12">
      <c r="A1374" s="820"/>
      <c r="B1374" s="820" t="str">
        <f>B$64</f>
        <v>S4</v>
      </c>
      <c r="C1374" s="821"/>
      <c r="D1374" s="787"/>
      <c r="E1374" s="817"/>
      <c r="H1374" s="820"/>
      <c r="I1374" s="820" t="str">
        <f>I$63</f>
        <v>S3</v>
      </c>
      <c r="J1374" s="821"/>
      <c r="K1374" s="787"/>
      <c r="L1374" s="817"/>
    </row>
    <row r="1375" spans="1:12">
      <c r="A1375" s="843"/>
      <c r="B1375" s="843"/>
      <c r="C1375" s="829"/>
      <c r="H1375" s="820"/>
      <c r="I1375" s="820" t="str">
        <f>I$64</f>
        <v>S4</v>
      </c>
      <c r="J1375" s="847"/>
      <c r="K1375" s="787"/>
      <c r="L1375" s="817"/>
    </row>
    <row r="1376" spans="1:12" ht="37.5">
      <c r="A1376" s="796">
        <v>7.4</v>
      </c>
      <c r="B1376" s="796"/>
      <c r="C1376" s="795" t="s">
        <v>2859</v>
      </c>
      <c r="D1376" s="825">
        <v>4</v>
      </c>
      <c r="E1376" s="826"/>
    </row>
    <row r="1377" spans="1:12" ht="75">
      <c r="A1377" s="820"/>
      <c r="B1377" s="820"/>
      <c r="C1377" s="822" t="s">
        <v>2931</v>
      </c>
      <c r="D1377" s="787"/>
      <c r="E1377" s="817"/>
      <c r="H1377" s="820"/>
      <c r="I1377" s="820"/>
      <c r="J1377" s="831" t="s">
        <v>2932</v>
      </c>
      <c r="K1377" s="787"/>
      <c r="L1377" s="817"/>
    </row>
    <row r="1378" spans="1:12" ht="75">
      <c r="A1378" s="820"/>
      <c r="B1378" s="820"/>
      <c r="C1378" s="831" t="s">
        <v>2933</v>
      </c>
      <c r="D1378" s="787"/>
      <c r="E1378" s="817"/>
      <c r="H1378" s="820"/>
      <c r="I1378" s="820"/>
      <c r="J1378" s="831"/>
      <c r="K1378" s="787"/>
      <c r="L1378" s="817"/>
    </row>
    <row r="1379" spans="1:12">
      <c r="A1379" s="820"/>
      <c r="B1379" s="820" t="s">
        <v>2518</v>
      </c>
      <c r="C1379" s="821"/>
      <c r="D1379" s="787"/>
      <c r="E1379" s="817"/>
      <c r="H1379" s="820"/>
      <c r="I1379" s="820" t="s">
        <v>2518</v>
      </c>
      <c r="J1379" s="821"/>
      <c r="K1379" s="787"/>
      <c r="L1379" s="817"/>
    </row>
    <row r="1380" spans="1:12" ht="37.5">
      <c r="A1380" s="820"/>
      <c r="B1380" s="820" t="str">
        <f>B$60</f>
        <v>MA</v>
      </c>
      <c r="C1380" s="821" t="s">
        <v>3412</v>
      </c>
      <c r="D1380" s="787" t="s">
        <v>3280</v>
      </c>
      <c r="E1380" s="817"/>
      <c r="H1380" s="820"/>
      <c r="I1380" s="820" t="str">
        <f>I$60</f>
        <v>MA</v>
      </c>
      <c r="J1380" s="821"/>
      <c r="K1380" s="787"/>
      <c r="L1380" s="817"/>
    </row>
    <row r="1381" spans="1:12">
      <c r="A1381" s="820"/>
      <c r="B1381" s="820" t="str">
        <f>B$61</f>
        <v>S1</v>
      </c>
      <c r="C1381" s="821"/>
      <c r="D1381" s="787"/>
      <c r="E1381" s="817"/>
      <c r="H1381" s="820"/>
      <c r="I1381" s="820" t="str">
        <f>I$61</f>
        <v>S1</v>
      </c>
      <c r="J1381" s="821"/>
      <c r="K1381" s="787"/>
      <c r="L1381" s="817"/>
    </row>
    <row r="1382" spans="1:12">
      <c r="A1382" s="820"/>
      <c r="B1382" s="820" t="str">
        <f>B$62</f>
        <v>S2</v>
      </c>
      <c r="C1382" s="821"/>
      <c r="D1382" s="787"/>
      <c r="E1382" s="817"/>
      <c r="H1382" s="820"/>
      <c r="I1382" s="820" t="str">
        <f>I$62</f>
        <v>S2</v>
      </c>
      <c r="J1382" s="821"/>
      <c r="K1382" s="787"/>
      <c r="L1382" s="817"/>
    </row>
    <row r="1383" spans="1:12">
      <c r="A1383" s="820"/>
      <c r="B1383" s="820" t="str">
        <f>B$63</f>
        <v>S3</v>
      </c>
      <c r="C1383" s="821"/>
      <c r="D1383" s="787"/>
      <c r="E1383" s="817"/>
      <c r="H1383" s="820"/>
      <c r="I1383" s="820" t="str">
        <f>I$63</f>
        <v>S3</v>
      </c>
      <c r="J1383" s="821"/>
      <c r="K1383" s="787"/>
      <c r="L1383" s="817"/>
    </row>
    <row r="1384" spans="1:12">
      <c r="A1384" s="820"/>
      <c r="B1384" s="820" t="str">
        <f>B$64</f>
        <v>S4</v>
      </c>
      <c r="C1384" s="821"/>
      <c r="D1384" s="787"/>
      <c r="E1384" s="817"/>
      <c r="H1384" s="820"/>
      <c r="I1384" s="820" t="str">
        <f>I$64</f>
        <v>S4</v>
      </c>
      <c r="J1384" s="847"/>
      <c r="K1384" s="787"/>
      <c r="L1384" s="817"/>
    </row>
    <row r="1386" spans="1:12" ht="62.5">
      <c r="A1386" s="796">
        <v>7.5</v>
      </c>
      <c r="B1386" s="796"/>
      <c r="C1386" s="795" t="s">
        <v>2864</v>
      </c>
      <c r="D1386" s="825">
        <v>4</v>
      </c>
      <c r="E1386" s="826"/>
      <c r="H1386" s="796">
        <v>9.4</v>
      </c>
      <c r="I1386" s="796"/>
      <c r="J1386" s="845" t="s">
        <v>2934</v>
      </c>
      <c r="K1386" s="825"/>
      <c r="L1386" s="826"/>
    </row>
    <row r="1387" spans="1:12" ht="125">
      <c r="A1387" s="796"/>
      <c r="B1387" s="796"/>
      <c r="C1387" s="795" t="s">
        <v>2935</v>
      </c>
      <c r="D1387" s="825"/>
      <c r="E1387" s="826"/>
      <c r="H1387" s="796"/>
      <c r="I1387" s="796"/>
      <c r="J1387" s="845"/>
      <c r="K1387" s="825"/>
      <c r="L1387" s="826"/>
    </row>
    <row r="1388" spans="1:12" ht="25">
      <c r="A1388" s="820"/>
      <c r="B1388" s="820"/>
      <c r="C1388" s="822" t="s">
        <v>2936</v>
      </c>
      <c r="D1388" s="787"/>
      <c r="E1388" s="817"/>
      <c r="H1388" s="820"/>
      <c r="I1388" s="820"/>
      <c r="J1388" s="831" t="s">
        <v>2937</v>
      </c>
      <c r="K1388" s="787"/>
      <c r="L1388" s="817"/>
    </row>
    <row r="1389" spans="1:12">
      <c r="A1389" s="820"/>
      <c r="B1389" s="820"/>
      <c r="C1389" s="831" t="s">
        <v>2938</v>
      </c>
      <c r="D1389" s="787"/>
      <c r="E1389" s="817"/>
      <c r="H1389" s="820"/>
      <c r="I1389" s="820"/>
      <c r="J1389" s="831"/>
      <c r="K1389" s="787"/>
      <c r="L1389" s="817"/>
    </row>
    <row r="1390" spans="1:12">
      <c r="A1390" s="820"/>
      <c r="B1390" s="820" t="s">
        <v>2518</v>
      </c>
      <c r="C1390" s="821"/>
      <c r="D1390" s="787"/>
      <c r="E1390" s="817"/>
      <c r="H1390" s="820"/>
      <c r="I1390" s="820" t="s">
        <v>2518</v>
      </c>
      <c r="J1390" s="821"/>
      <c r="K1390" s="787"/>
      <c r="L1390" s="817"/>
    </row>
    <row r="1391" spans="1:12">
      <c r="A1391" s="820"/>
      <c r="B1391" s="820" t="str">
        <f>B$60</f>
        <v>MA</v>
      </c>
      <c r="C1391" s="821" t="s">
        <v>3580</v>
      </c>
      <c r="D1391" s="787" t="s">
        <v>3280</v>
      </c>
      <c r="E1391" s="817"/>
      <c r="H1391" s="820"/>
      <c r="I1391" s="820" t="str">
        <f>I$60</f>
        <v>MA</v>
      </c>
      <c r="J1391" s="821"/>
      <c r="K1391" s="787"/>
      <c r="L1391" s="817"/>
    </row>
    <row r="1392" spans="1:12">
      <c r="A1392" s="820"/>
      <c r="B1392" s="820" t="str">
        <f>B$61</f>
        <v>S1</v>
      </c>
      <c r="C1392" s="821"/>
      <c r="D1392" s="787"/>
      <c r="E1392" s="817"/>
      <c r="H1392" s="820"/>
      <c r="I1392" s="820" t="str">
        <f>I$61</f>
        <v>S1</v>
      </c>
      <c r="J1392" s="821"/>
      <c r="K1392" s="787"/>
      <c r="L1392" s="817"/>
    </row>
    <row r="1393" spans="1:12">
      <c r="A1393" s="820"/>
      <c r="B1393" s="820" t="str">
        <f>B$62</f>
        <v>S2</v>
      </c>
      <c r="C1393" s="821"/>
      <c r="D1393" s="787"/>
      <c r="E1393" s="817"/>
      <c r="H1393" s="820"/>
      <c r="I1393" s="820" t="str">
        <f>I$62</f>
        <v>S2</v>
      </c>
      <c r="J1393" s="821"/>
      <c r="K1393" s="787"/>
      <c r="L1393" s="817"/>
    </row>
    <row r="1394" spans="1:12">
      <c r="A1394" s="820"/>
      <c r="B1394" s="820" t="str">
        <f>B$63</f>
        <v>S3</v>
      </c>
      <c r="C1394" s="821"/>
      <c r="D1394" s="787"/>
      <c r="E1394" s="817"/>
      <c r="H1394" s="820"/>
      <c r="I1394" s="820" t="str">
        <f>I$63</f>
        <v>S3</v>
      </c>
      <c r="J1394" s="821"/>
      <c r="K1394" s="787"/>
      <c r="L1394" s="817"/>
    </row>
    <row r="1395" spans="1:12">
      <c r="A1395" s="820"/>
      <c r="B1395" s="820" t="str">
        <f>B$64</f>
        <v>S4</v>
      </c>
      <c r="C1395" s="821"/>
      <c r="D1395" s="787"/>
      <c r="E1395" s="817"/>
      <c r="H1395" s="820"/>
      <c r="I1395" s="820" t="str">
        <f>I$64</f>
        <v>S4</v>
      </c>
      <c r="J1395" s="847"/>
      <c r="K1395" s="787"/>
      <c r="L1395" s="817"/>
    </row>
    <row r="1397" spans="1:12" ht="25">
      <c r="A1397" s="820"/>
      <c r="B1397" s="820"/>
      <c r="C1397" s="822" t="s">
        <v>2939</v>
      </c>
      <c r="D1397" s="787"/>
      <c r="E1397" s="826"/>
      <c r="H1397" s="820"/>
      <c r="I1397" s="820"/>
      <c r="J1397" s="831" t="s">
        <v>2940</v>
      </c>
      <c r="K1397" s="787"/>
      <c r="L1397" s="817"/>
    </row>
    <row r="1398" spans="1:12">
      <c r="A1398" s="820"/>
      <c r="B1398" s="820" t="s">
        <v>2518</v>
      </c>
      <c r="C1398" s="821"/>
      <c r="D1398" s="787"/>
      <c r="E1398" s="817"/>
      <c r="H1398" s="820"/>
      <c r="I1398" s="820" t="s">
        <v>2518</v>
      </c>
      <c r="J1398" s="821"/>
      <c r="K1398" s="787"/>
      <c r="L1398" s="817"/>
    </row>
    <row r="1399" spans="1:12">
      <c r="A1399" s="820"/>
      <c r="B1399" s="820" t="str">
        <f>B$60</f>
        <v>MA</v>
      </c>
      <c r="C1399" s="821" t="s">
        <v>3413</v>
      </c>
      <c r="D1399" s="787" t="s">
        <v>3280</v>
      </c>
      <c r="E1399" s="817"/>
      <c r="H1399" s="820"/>
      <c r="I1399" s="820" t="str">
        <f>I$60</f>
        <v>MA</v>
      </c>
      <c r="J1399" s="821"/>
      <c r="K1399" s="787"/>
      <c r="L1399" s="817"/>
    </row>
    <row r="1400" spans="1:12">
      <c r="A1400" s="820"/>
      <c r="B1400" s="820" t="str">
        <f>B$61</f>
        <v>S1</v>
      </c>
      <c r="C1400" s="821"/>
      <c r="D1400" s="787"/>
      <c r="E1400" s="817"/>
      <c r="H1400" s="820"/>
      <c r="I1400" s="820" t="str">
        <f>I$61</f>
        <v>S1</v>
      </c>
      <c r="J1400" s="821"/>
      <c r="K1400" s="787"/>
      <c r="L1400" s="817"/>
    </row>
    <row r="1401" spans="1:12">
      <c r="A1401" s="820"/>
      <c r="B1401" s="820" t="str">
        <f>B$62</f>
        <v>S2</v>
      </c>
      <c r="C1401" s="821"/>
      <c r="D1401" s="787"/>
      <c r="E1401" s="817"/>
      <c r="H1401" s="820"/>
      <c r="I1401" s="820" t="str">
        <f>I$62</f>
        <v>S2</v>
      </c>
      <c r="J1401" s="821"/>
      <c r="K1401" s="787"/>
      <c r="L1401" s="817"/>
    </row>
    <row r="1402" spans="1:12">
      <c r="A1402" s="820"/>
      <c r="B1402" s="820" t="str">
        <f>B$63</f>
        <v>S3</v>
      </c>
      <c r="C1402" s="821"/>
      <c r="D1402" s="787"/>
      <c r="E1402" s="817"/>
      <c r="H1402" s="820"/>
      <c r="I1402" s="820" t="str">
        <f>I$63</f>
        <v>S3</v>
      </c>
      <c r="J1402" s="821"/>
      <c r="K1402" s="787"/>
      <c r="L1402" s="817"/>
    </row>
    <row r="1403" spans="1:12">
      <c r="A1403" s="820"/>
      <c r="B1403" s="820" t="str">
        <f>B$64</f>
        <v>S4</v>
      </c>
      <c r="C1403" s="821"/>
      <c r="D1403" s="787"/>
      <c r="E1403" s="817"/>
      <c r="H1403" s="820"/>
      <c r="I1403" s="820" t="str">
        <f>I$64</f>
        <v>S4</v>
      </c>
      <c r="J1403" s="847"/>
      <c r="K1403" s="787"/>
      <c r="L1403" s="817"/>
    </row>
    <row r="1404" spans="1:12">
      <c r="E1404" s="817"/>
    </row>
    <row r="1405" spans="1:12" ht="65">
      <c r="A1405" s="796">
        <v>7.6</v>
      </c>
      <c r="B1405" s="796"/>
      <c r="C1405" s="795" t="s">
        <v>2871</v>
      </c>
      <c r="D1405" s="825">
        <v>4</v>
      </c>
      <c r="H1405" s="796">
        <v>10</v>
      </c>
      <c r="I1405" s="796"/>
      <c r="J1405" s="845" t="s">
        <v>2941</v>
      </c>
      <c r="K1405" s="825" t="e">
        <f>IF((K1407*K1424*K1441*K1459*#REF!*K1486*K1512*K1532*K1562*K1589*K1615)&gt;0,AVERAGE(K1407,AVERAGE(K1424,K1441,K1459),#REF!,K1486,K1512,K1532,K1562,K1589,K1615),0)</f>
        <v>#REF!</v>
      </c>
      <c r="L1405" s="826"/>
    </row>
    <row r="1406" spans="1:12" ht="25">
      <c r="A1406" s="796"/>
      <c r="B1406" s="796"/>
      <c r="C1406" s="795" t="s">
        <v>2942</v>
      </c>
      <c r="D1406" s="825"/>
      <c r="H1406" s="796"/>
      <c r="I1406" s="796"/>
      <c r="J1406" s="845"/>
      <c r="K1406" s="825"/>
      <c r="L1406" s="826"/>
    </row>
    <row r="1407" spans="1:12" ht="37.5">
      <c r="A1407" s="820"/>
      <c r="B1407" s="820"/>
      <c r="C1407" s="822" t="s">
        <v>2943</v>
      </c>
      <c r="D1407" s="787"/>
      <c r="E1407" s="817"/>
      <c r="H1407" s="796">
        <v>10.1</v>
      </c>
      <c r="I1407" s="796"/>
      <c r="J1407" s="845" t="s">
        <v>2944</v>
      </c>
      <c r="K1407" s="825"/>
      <c r="L1407" s="826"/>
    </row>
    <row r="1408" spans="1:12">
      <c r="A1408" s="820"/>
      <c r="B1408" s="820" t="s">
        <v>2518</v>
      </c>
      <c r="C1408" s="821"/>
      <c r="D1408" s="787"/>
      <c r="E1408" s="817"/>
      <c r="H1408" s="820"/>
      <c r="I1408" s="820"/>
      <c r="J1408" s="831" t="s">
        <v>2945</v>
      </c>
      <c r="K1408" s="787"/>
      <c r="L1408" s="817"/>
    </row>
    <row r="1409" spans="1:12" ht="50">
      <c r="A1409" s="820"/>
      <c r="B1409" s="820" t="str">
        <f>B$60</f>
        <v>MA</v>
      </c>
      <c r="C1409" s="821" t="s">
        <v>3414</v>
      </c>
      <c r="D1409" s="787" t="s">
        <v>3280</v>
      </c>
      <c r="E1409" s="817"/>
      <c r="H1409" s="820"/>
      <c r="I1409" s="820" t="s">
        <v>2518</v>
      </c>
      <c r="J1409" s="821"/>
      <c r="K1409" s="787"/>
      <c r="L1409" s="817"/>
    </row>
    <row r="1410" spans="1:12">
      <c r="A1410" s="820"/>
      <c r="B1410" s="820" t="str">
        <f>B$61</f>
        <v>S1</v>
      </c>
      <c r="C1410" s="821"/>
      <c r="D1410" s="787"/>
      <c r="E1410" s="817"/>
      <c r="H1410" s="820"/>
      <c r="I1410" s="820" t="str">
        <f>I$60</f>
        <v>MA</v>
      </c>
      <c r="J1410" s="821"/>
      <c r="K1410" s="787"/>
      <c r="L1410" s="817"/>
    </row>
    <row r="1411" spans="1:12">
      <c r="A1411" s="820"/>
      <c r="B1411" s="820" t="str">
        <f>B$62</f>
        <v>S2</v>
      </c>
      <c r="C1411" s="821"/>
      <c r="D1411" s="787"/>
      <c r="E1411" s="817"/>
      <c r="H1411" s="820"/>
      <c r="I1411" s="820" t="str">
        <f>I$61</f>
        <v>S1</v>
      </c>
      <c r="J1411" s="821"/>
      <c r="K1411" s="787"/>
      <c r="L1411" s="817"/>
    </row>
    <row r="1412" spans="1:12">
      <c r="A1412" s="820"/>
      <c r="B1412" s="820" t="str">
        <f>B$63</f>
        <v>S3</v>
      </c>
      <c r="C1412" s="821"/>
      <c r="D1412" s="787"/>
      <c r="E1412" s="817"/>
      <c r="H1412" s="820"/>
      <c r="I1412" s="820" t="str">
        <f>I$62</f>
        <v>S2</v>
      </c>
      <c r="J1412" s="821"/>
      <c r="K1412" s="787"/>
      <c r="L1412" s="817"/>
    </row>
    <row r="1413" spans="1:12">
      <c r="A1413" s="820"/>
      <c r="B1413" s="820" t="str">
        <f>B$64</f>
        <v>S4</v>
      </c>
      <c r="C1413" s="821"/>
      <c r="D1413" s="787"/>
      <c r="E1413" s="817"/>
      <c r="H1413" s="820"/>
      <c r="I1413" s="820" t="str">
        <f>I$63</f>
        <v>S3</v>
      </c>
      <c r="J1413" s="821"/>
      <c r="K1413" s="787"/>
      <c r="L1413" s="817"/>
    </row>
    <row r="1414" spans="1:12">
      <c r="H1414" s="820"/>
      <c r="I1414" s="820" t="str">
        <f>I$64</f>
        <v>S4</v>
      </c>
      <c r="J1414" s="847"/>
      <c r="K1414" s="787"/>
      <c r="L1414" s="817"/>
    </row>
    <row r="1415" spans="1:12" ht="25">
      <c r="A1415" s="820"/>
      <c r="B1415" s="820"/>
      <c r="C1415" s="822" t="s">
        <v>2946</v>
      </c>
      <c r="D1415" s="787"/>
      <c r="E1415" s="826"/>
    </row>
    <row r="1416" spans="1:12">
      <c r="A1416" s="820"/>
      <c r="B1416" s="820" t="s">
        <v>2518</v>
      </c>
      <c r="C1416" s="821"/>
      <c r="D1416" s="787"/>
      <c r="E1416" s="817"/>
      <c r="H1416" s="820"/>
      <c r="I1416" s="820"/>
      <c r="J1416" s="831" t="s">
        <v>2947</v>
      </c>
      <c r="K1416" s="787"/>
      <c r="L1416" s="817"/>
    </row>
    <row r="1417" spans="1:12">
      <c r="A1417" s="820"/>
      <c r="B1417" s="820" t="str">
        <f>B$60</f>
        <v>MA</v>
      </c>
      <c r="C1417" s="821" t="s">
        <v>3419</v>
      </c>
      <c r="D1417" s="787" t="s">
        <v>3280</v>
      </c>
      <c r="E1417" s="817"/>
      <c r="H1417" s="820"/>
      <c r="I1417" s="820" t="s">
        <v>2518</v>
      </c>
      <c r="J1417" s="821"/>
      <c r="K1417" s="787"/>
      <c r="L1417" s="817"/>
    </row>
    <row r="1418" spans="1:12">
      <c r="A1418" s="820"/>
      <c r="B1418" s="820" t="str">
        <f>B$61</f>
        <v>S1</v>
      </c>
      <c r="C1418" s="821"/>
      <c r="D1418" s="787"/>
      <c r="E1418" s="817"/>
      <c r="H1418" s="820"/>
      <c r="I1418" s="820" t="str">
        <f>I$60</f>
        <v>MA</v>
      </c>
      <c r="J1418" s="821"/>
      <c r="K1418" s="787"/>
      <c r="L1418" s="817"/>
    </row>
    <row r="1419" spans="1:12">
      <c r="A1419" s="820"/>
      <c r="B1419" s="820" t="str">
        <f>B$62</f>
        <v>S2</v>
      </c>
      <c r="C1419" s="821"/>
      <c r="D1419" s="787"/>
      <c r="E1419" s="817"/>
      <c r="H1419" s="820"/>
      <c r="I1419" s="820" t="str">
        <f>I$61</f>
        <v>S1</v>
      </c>
      <c r="J1419" s="821"/>
      <c r="K1419" s="787"/>
      <c r="L1419" s="817"/>
    </row>
    <row r="1420" spans="1:12">
      <c r="A1420" s="820"/>
      <c r="B1420" s="820" t="str">
        <f>B$63</f>
        <v>S3</v>
      </c>
      <c r="C1420" s="821"/>
      <c r="D1420" s="787"/>
      <c r="E1420" s="817"/>
      <c r="H1420" s="820"/>
      <c r="I1420" s="820" t="str">
        <f>I$62</f>
        <v>S2</v>
      </c>
      <c r="J1420" s="821"/>
      <c r="K1420" s="787"/>
      <c r="L1420" s="817"/>
    </row>
    <row r="1421" spans="1:12">
      <c r="A1421" s="820"/>
      <c r="B1421" s="820" t="str">
        <f>B$64</f>
        <v>S4</v>
      </c>
      <c r="C1421" s="821"/>
      <c r="D1421" s="787"/>
      <c r="E1421" s="817"/>
      <c r="H1421" s="820"/>
      <c r="I1421" s="820" t="str">
        <f>I$63</f>
        <v>S3</v>
      </c>
      <c r="J1421" s="821"/>
      <c r="K1421" s="787"/>
      <c r="L1421" s="817"/>
    </row>
    <row r="1422" spans="1:12">
      <c r="E1422" s="817"/>
      <c r="H1422" s="820"/>
      <c r="I1422" s="820" t="str">
        <f>I$64</f>
        <v>S4</v>
      </c>
      <c r="J1422" s="847"/>
      <c r="K1422" s="787"/>
      <c r="L1422" s="817"/>
    </row>
    <row r="1423" spans="1:12" ht="25">
      <c r="A1423" s="820"/>
      <c r="B1423" s="820"/>
      <c r="C1423" s="822" t="s">
        <v>2948</v>
      </c>
      <c r="D1423" s="787"/>
    </row>
    <row r="1424" spans="1:12" ht="50">
      <c r="A1424" s="820"/>
      <c r="B1424" s="820" t="s">
        <v>2518</v>
      </c>
      <c r="C1424" s="821"/>
      <c r="D1424" s="787"/>
      <c r="E1424" s="817"/>
      <c r="H1424" s="796">
        <v>10.199999999999999</v>
      </c>
      <c r="I1424" s="796"/>
      <c r="J1424" s="845" t="s">
        <v>2949</v>
      </c>
      <c r="K1424" s="825"/>
      <c r="L1424" s="826"/>
    </row>
    <row r="1425" spans="1:12" ht="30.75" customHeight="1">
      <c r="A1425" s="820"/>
      <c r="B1425" s="820" t="str">
        <f>B$60</f>
        <v>MA</v>
      </c>
      <c r="C1425" s="821" t="s">
        <v>3312</v>
      </c>
      <c r="D1425" s="787" t="s">
        <v>3280</v>
      </c>
      <c r="E1425" s="817"/>
      <c r="H1425" s="820"/>
      <c r="I1425" s="820"/>
      <c r="J1425" s="831" t="s">
        <v>2950</v>
      </c>
      <c r="K1425" s="787"/>
      <c r="L1425" s="817"/>
    </row>
    <row r="1426" spans="1:12">
      <c r="A1426" s="820"/>
      <c r="B1426" s="820" t="str">
        <f>B$61</f>
        <v>S1</v>
      </c>
      <c r="C1426" s="821"/>
      <c r="D1426" s="787"/>
      <c r="E1426" s="817"/>
      <c r="H1426" s="820"/>
      <c r="I1426" s="820" t="s">
        <v>2518</v>
      </c>
      <c r="J1426" s="821"/>
      <c r="K1426" s="787"/>
      <c r="L1426" s="817"/>
    </row>
    <row r="1427" spans="1:12">
      <c r="A1427" s="820"/>
      <c r="B1427" s="820" t="str">
        <f>B$62</f>
        <v>S2</v>
      </c>
      <c r="C1427" s="821"/>
      <c r="D1427" s="787"/>
      <c r="E1427" s="817"/>
      <c r="H1427" s="820"/>
      <c r="I1427" s="820" t="str">
        <f>I$60</f>
        <v>MA</v>
      </c>
      <c r="J1427" s="821"/>
      <c r="K1427" s="787"/>
      <c r="L1427" s="817"/>
    </row>
    <row r="1428" spans="1:12">
      <c r="A1428" s="820"/>
      <c r="B1428" s="820" t="str">
        <f>B$63</f>
        <v>S3</v>
      </c>
      <c r="C1428" s="821"/>
      <c r="D1428" s="787"/>
      <c r="E1428" s="817"/>
      <c r="H1428" s="820"/>
      <c r="I1428" s="820" t="str">
        <f>I$61</f>
        <v>S1</v>
      </c>
      <c r="J1428" s="821"/>
      <c r="K1428" s="787"/>
      <c r="L1428" s="817"/>
    </row>
    <row r="1429" spans="1:12">
      <c r="A1429" s="820"/>
      <c r="B1429" s="820" t="str">
        <f>B$64</f>
        <v>S4</v>
      </c>
      <c r="C1429" s="821"/>
      <c r="D1429" s="787"/>
      <c r="E1429" s="817"/>
      <c r="H1429" s="820"/>
      <c r="I1429" s="820" t="str">
        <f>I$62</f>
        <v>S2</v>
      </c>
      <c r="J1429" s="821"/>
      <c r="K1429" s="787"/>
      <c r="L1429" s="817"/>
    </row>
    <row r="1430" spans="1:12">
      <c r="E1430" s="817"/>
      <c r="H1430" s="820"/>
      <c r="I1430" s="820" t="str">
        <f>I$63</f>
        <v>S3</v>
      </c>
      <c r="J1430" s="821"/>
      <c r="K1430" s="787"/>
      <c r="L1430" s="817"/>
    </row>
    <row r="1431" spans="1:12">
      <c r="A1431" s="820"/>
      <c r="B1431" s="820"/>
      <c r="C1431" s="822" t="s">
        <v>2951</v>
      </c>
      <c r="D1431" s="787"/>
      <c r="H1431" s="820"/>
      <c r="I1431" s="820" t="str">
        <f>I$64</f>
        <v>S4</v>
      </c>
      <c r="J1431" s="847"/>
      <c r="K1431" s="787"/>
      <c r="L1431" s="817"/>
    </row>
    <row r="1432" spans="1:12">
      <c r="A1432" s="820"/>
      <c r="B1432" s="820" t="s">
        <v>2518</v>
      </c>
      <c r="C1432" s="821"/>
      <c r="D1432" s="787"/>
      <c r="E1432" s="817"/>
    </row>
    <row r="1433" spans="1:12" ht="74.25" customHeight="1">
      <c r="A1433" s="820"/>
      <c r="B1433" s="820" t="str">
        <f>B$60</f>
        <v>MA</v>
      </c>
      <c r="C1433" s="886" t="s">
        <v>3581</v>
      </c>
      <c r="D1433" s="787" t="s">
        <v>3280</v>
      </c>
      <c r="E1433" s="817"/>
      <c r="H1433" s="820"/>
      <c r="I1433" s="820"/>
      <c r="J1433" s="831" t="s">
        <v>2952</v>
      </c>
      <c r="K1433" s="787"/>
      <c r="L1433" s="817"/>
    </row>
    <row r="1434" spans="1:12">
      <c r="A1434" s="820"/>
      <c r="B1434" s="820" t="str">
        <f>B$61</f>
        <v>S1</v>
      </c>
      <c r="C1434" s="821"/>
      <c r="D1434" s="787"/>
      <c r="E1434" s="817"/>
      <c r="H1434" s="820"/>
      <c r="I1434" s="820" t="s">
        <v>2518</v>
      </c>
      <c r="J1434" s="821"/>
      <c r="K1434" s="787"/>
      <c r="L1434" s="817"/>
    </row>
    <row r="1435" spans="1:12">
      <c r="A1435" s="820"/>
      <c r="B1435" s="820" t="str">
        <f>B$62</f>
        <v>S2</v>
      </c>
      <c r="C1435" s="821"/>
      <c r="D1435" s="787"/>
      <c r="E1435" s="817"/>
      <c r="H1435" s="820"/>
      <c r="I1435" s="820" t="str">
        <f>I$60</f>
        <v>MA</v>
      </c>
      <c r="J1435" s="821"/>
      <c r="K1435" s="787"/>
      <c r="L1435" s="817"/>
    </row>
    <row r="1436" spans="1:12">
      <c r="A1436" s="820"/>
      <c r="B1436" s="820" t="str">
        <f>B$63</f>
        <v>S3</v>
      </c>
      <c r="C1436" s="821"/>
      <c r="D1436" s="787"/>
      <c r="E1436" s="817"/>
      <c r="H1436" s="820"/>
      <c r="I1436" s="820" t="str">
        <f>I$61</f>
        <v>S1</v>
      </c>
      <c r="J1436" s="821"/>
      <c r="K1436" s="787"/>
      <c r="L1436" s="817"/>
    </row>
    <row r="1437" spans="1:12">
      <c r="A1437" s="820"/>
      <c r="B1437" s="820" t="str">
        <f>B$64</f>
        <v>S4</v>
      </c>
      <c r="C1437" s="821"/>
      <c r="D1437" s="787"/>
      <c r="E1437" s="817"/>
      <c r="H1437" s="820"/>
      <c r="I1437" s="820" t="str">
        <f>I$62</f>
        <v>S2</v>
      </c>
      <c r="J1437" s="821"/>
      <c r="K1437" s="787"/>
      <c r="L1437" s="817"/>
    </row>
    <row r="1438" spans="1:12">
      <c r="E1438" s="817"/>
      <c r="H1438" s="820"/>
      <c r="I1438" s="820" t="str">
        <f>I$63</f>
        <v>S3</v>
      </c>
      <c r="J1438" s="821"/>
      <c r="K1438" s="787"/>
      <c r="L1438" s="817"/>
    </row>
    <row r="1439" spans="1:12" ht="25">
      <c r="A1439" s="820"/>
      <c r="B1439" s="820"/>
      <c r="C1439" s="822" t="s">
        <v>2953</v>
      </c>
      <c r="D1439" s="787"/>
      <c r="H1439" s="820"/>
      <c r="I1439" s="820" t="str">
        <f>I$64</f>
        <v>S4</v>
      </c>
      <c r="J1439" s="847"/>
      <c r="K1439" s="787"/>
      <c r="L1439" s="817"/>
    </row>
    <row r="1440" spans="1:12">
      <c r="A1440" s="820"/>
      <c r="B1440" s="820" t="s">
        <v>2518</v>
      </c>
      <c r="C1440" s="821"/>
      <c r="D1440" s="787"/>
      <c r="E1440" s="817"/>
    </row>
    <row r="1441" spans="1:12" ht="37.5">
      <c r="A1441" s="820"/>
      <c r="B1441" s="820" t="str">
        <f>B$60</f>
        <v>MA</v>
      </c>
      <c r="C1441" s="908" t="s">
        <v>3313</v>
      </c>
      <c r="D1441" s="787" t="s">
        <v>3280</v>
      </c>
      <c r="E1441" s="817"/>
      <c r="H1441" s="796">
        <v>10.3</v>
      </c>
      <c r="I1441" s="796"/>
      <c r="J1441" s="845" t="s">
        <v>2954</v>
      </c>
      <c r="K1441" s="825"/>
      <c r="L1441" s="826"/>
    </row>
    <row r="1442" spans="1:12" ht="36.75" customHeight="1">
      <c r="A1442" s="820"/>
      <c r="B1442" s="820" t="str">
        <f>B$61</f>
        <v>S1</v>
      </c>
      <c r="C1442" s="821"/>
      <c r="D1442" s="787"/>
      <c r="E1442" s="817"/>
      <c r="H1442" s="820"/>
      <c r="I1442" s="820"/>
      <c r="J1442" s="831" t="s">
        <v>2955</v>
      </c>
      <c r="K1442" s="787"/>
      <c r="L1442" s="817"/>
    </row>
    <row r="1443" spans="1:12">
      <c r="A1443" s="820"/>
      <c r="B1443" s="820" t="str">
        <f>B$62</f>
        <v>S2</v>
      </c>
      <c r="C1443" s="821"/>
      <c r="D1443" s="787"/>
      <c r="E1443" s="817"/>
      <c r="H1443" s="820"/>
      <c r="I1443" s="820" t="s">
        <v>2518</v>
      </c>
      <c r="J1443" s="821"/>
      <c r="K1443" s="787"/>
      <c r="L1443" s="817"/>
    </row>
    <row r="1444" spans="1:12">
      <c r="A1444" s="820"/>
      <c r="B1444" s="820" t="str">
        <f>B$63</f>
        <v>S3</v>
      </c>
      <c r="C1444" s="821"/>
      <c r="D1444" s="787"/>
      <c r="E1444" s="817"/>
      <c r="H1444" s="820"/>
      <c r="I1444" s="820" t="str">
        <f>I$60</f>
        <v>MA</v>
      </c>
      <c r="J1444" s="821"/>
      <c r="K1444" s="787"/>
      <c r="L1444" s="817"/>
    </row>
    <row r="1445" spans="1:12">
      <c r="A1445" s="820"/>
      <c r="B1445" s="820" t="str">
        <f>B$64</f>
        <v>S4</v>
      </c>
      <c r="C1445" s="821"/>
      <c r="D1445" s="787"/>
      <c r="E1445" s="817"/>
      <c r="H1445" s="820"/>
      <c r="I1445" s="820" t="str">
        <f>I$61</f>
        <v>S1</v>
      </c>
      <c r="J1445" s="821"/>
      <c r="K1445" s="787"/>
      <c r="L1445" s="817"/>
    </row>
    <row r="1446" spans="1:12">
      <c r="E1446" s="817"/>
      <c r="H1446" s="820"/>
      <c r="I1446" s="820" t="str">
        <f>I$62</f>
        <v>S2</v>
      </c>
      <c r="J1446" s="821"/>
      <c r="K1446" s="787"/>
      <c r="L1446" s="817"/>
    </row>
    <row r="1447" spans="1:12" ht="62.5">
      <c r="A1447" s="820"/>
      <c r="B1447" s="820"/>
      <c r="C1447" s="822" t="s">
        <v>2956</v>
      </c>
      <c r="D1447" s="787"/>
      <c r="H1447" s="820"/>
      <c r="I1447" s="820" t="str">
        <f>I$63</f>
        <v>S3</v>
      </c>
      <c r="J1447" s="821"/>
      <c r="K1447" s="787"/>
      <c r="L1447" s="817"/>
    </row>
    <row r="1448" spans="1:12">
      <c r="A1448" s="820"/>
      <c r="B1448" s="820" t="s">
        <v>2518</v>
      </c>
      <c r="C1448" s="821"/>
      <c r="D1448" s="787"/>
      <c r="E1448" s="817"/>
      <c r="H1448" s="820"/>
      <c r="I1448" s="820" t="str">
        <f>I$64</f>
        <v>S4</v>
      </c>
      <c r="J1448" s="847"/>
      <c r="K1448" s="787"/>
      <c r="L1448" s="817"/>
    </row>
    <row r="1449" spans="1:12" ht="25">
      <c r="A1449" s="820"/>
      <c r="B1449" s="820" t="str">
        <f>B$60</f>
        <v>MA</v>
      </c>
      <c r="C1449" s="908" t="s">
        <v>3314</v>
      </c>
      <c r="D1449" s="787" t="s">
        <v>3280</v>
      </c>
      <c r="E1449" s="817"/>
    </row>
    <row r="1450" spans="1:12" ht="36.75" customHeight="1">
      <c r="A1450" s="820"/>
      <c r="B1450" s="820" t="str">
        <f>B$61</f>
        <v>S1</v>
      </c>
      <c r="C1450" s="821"/>
      <c r="D1450" s="787"/>
      <c r="E1450" s="817"/>
      <c r="H1450" s="820"/>
      <c r="I1450" s="820"/>
      <c r="J1450" s="831" t="s">
        <v>2957</v>
      </c>
      <c r="K1450" s="787"/>
      <c r="L1450" s="817"/>
    </row>
    <row r="1451" spans="1:12">
      <c r="A1451" s="820"/>
      <c r="B1451" s="820" t="str">
        <f>B$62</f>
        <v>S2</v>
      </c>
      <c r="C1451" s="821"/>
      <c r="D1451" s="787"/>
      <c r="E1451" s="817"/>
      <c r="H1451" s="820"/>
      <c r="I1451" s="820" t="s">
        <v>2518</v>
      </c>
      <c r="J1451" s="821"/>
      <c r="K1451" s="787"/>
      <c r="L1451" s="817"/>
    </row>
    <row r="1452" spans="1:12">
      <c r="A1452" s="820"/>
      <c r="B1452" s="820" t="str">
        <f>B$63</f>
        <v>S3</v>
      </c>
      <c r="C1452" s="821"/>
      <c r="D1452" s="787"/>
      <c r="E1452" s="817"/>
      <c r="H1452" s="820"/>
      <c r="I1452" s="820" t="str">
        <f>I$60</f>
        <v>MA</v>
      </c>
      <c r="J1452" s="821"/>
      <c r="K1452" s="787"/>
      <c r="L1452" s="817"/>
    </row>
    <row r="1453" spans="1:12">
      <c r="A1453" s="820"/>
      <c r="B1453" s="820" t="str">
        <f>B$64</f>
        <v>S4</v>
      </c>
      <c r="C1453" s="821"/>
      <c r="D1453" s="787"/>
      <c r="E1453" s="817"/>
      <c r="H1453" s="820"/>
      <c r="I1453" s="820" t="str">
        <f>I$61</f>
        <v>S1</v>
      </c>
      <c r="J1453" s="821"/>
      <c r="K1453" s="787"/>
      <c r="L1453" s="817"/>
    </row>
    <row r="1454" spans="1:12">
      <c r="E1454" s="817"/>
      <c r="H1454" s="820"/>
      <c r="I1454" s="820" t="str">
        <f>I$62</f>
        <v>S2</v>
      </c>
      <c r="J1454" s="821"/>
      <c r="K1454" s="787"/>
      <c r="L1454" s="817"/>
    </row>
    <row r="1455" spans="1:12" ht="52.5">
      <c r="A1455" s="796">
        <v>8</v>
      </c>
      <c r="B1455" s="796"/>
      <c r="C1455" s="795" t="s">
        <v>2878</v>
      </c>
      <c r="D1455" s="825">
        <v>3.4</v>
      </c>
      <c r="H1455" s="820"/>
      <c r="I1455" s="820" t="str">
        <f>I$63</f>
        <v>S3</v>
      </c>
      <c r="J1455" s="821"/>
      <c r="K1455" s="787"/>
      <c r="L1455" s="817"/>
    </row>
    <row r="1456" spans="1:12">
      <c r="A1456" s="796"/>
      <c r="B1456" s="796"/>
      <c r="C1456" s="795" t="s">
        <v>2958</v>
      </c>
      <c r="D1456" s="825"/>
      <c r="H1456" s="820"/>
      <c r="I1456" s="820"/>
      <c r="J1456" s="821"/>
      <c r="K1456" s="787"/>
      <c r="L1456" s="817"/>
    </row>
    <row r="1457" spans="1:12" ht="25">
      <c r="A1457" s="796">
        <v>8.1</v>
      </c>
      <c r="B1457" s="796"/>
      <c r="C1457" s="795" t="s">
        <v>2879</v>
      </c>
      <c r="D1457" s="825">
        <v>3</v>
      </c>
      <c r="E1457" s="817"/>
      <c r="H1457" s="820"/>
      <c r="I1457" s="820" t="str">
        <f>I$64</f>
        <v>S4</v>
      </c>
      <c r="J1457" s="847"/>
      <c r="K1457" s="787"/>
      <c r="L1457" s="817"/>
    </row>
    <row r="1458" spans="1:12" ht="25">
      <c r="A1458" s="820"/>
      <c r="B1458" s="820"/>
      <c r="C1458" s="822" t="s">
        <v>2959</v>
      </c>
      <c r="D1458" s="787"/>
      <c r="E1458" s="817"/>
    </row>
    <row r="1459" spans="1:12">
      <c r="A1459" s="820"/>
      <c r="B1459" s="820" t="s">
        <v>2518</v>
      </c>
      <c r="C1459" s="821"/>
      <c r="D1459" s="787"/>
      <c r="E1459" s="817"/>
      <c r="H1459" s="796">
        <v>10.4</v>
      </c>
      <c r="I1459" s="796"/>
      <c r="J1459" s="845" t="s">
        <v>2960</v>
      </c>
      <c r="K1459" s="825"/>
      <c r="L1459" s="826"/>
    </row>
    <row r="1460" spans="1:12" ht="62.5">
      <c r="A1460" s="820"/>
      <c r="B1460" s="820" t="str">
        <f>B$60</f>
        <v>MA</v>
      </c>
      <c r="C1460" s="821" t="s">
        <v>3367</v>
      </c>
      <c r="D1460" s="787" t="s">
        <v>3280</v>
      </c>
      <c r="E1460" s="817"/>
      <c r="H1460" s="820"/>
      <c r="I1460" s="820"/>
      <c r="J1460" s="831" t="s">
        <v>2961</v>
      </c>
      <c r="K1460" s="787"/>
      <c r="L1460" s="817"/>
    </row>
    <row r="1461" spans="1:12">
      <c r="A1461" s="820"/>
      <c r="B1461" s="820" t="str">
        <f>B$61</f>
        <v>S1</v>
      </c>
      <c r="C1461" s="821"/>
      <c r="D1461" s="787"/>
      <c r="E1461" s="817"/>
      <c r="H1461" s="820"/>
      <c r="I1461" s="820" t="s">
        <v>2518</v>
      </c>
      <c r="J1461" s="821"/>
      <c r="K1461" s="787"/>
      <c r="L1461" s="817"/>
    </row>
    <row r="1462" spans="1:12">
      <c r="A1462" s="820"/>
      <c r="B1462" s="820" t="str">
        <f>B$62</f>
        <v>S2</v>
      </c>
      <c r="C1462" s="821"/>
      <c r="D1462" s="787"/>
      <c r="E1462" s="817"/>
      <c r="H1462" s="820"/>
      <c r="I1462" s="820" t="str">
        <f>I$60</f>
        <v>MA</v>
      </c>
      <c r="J1462" s="821"/>
      <c r="K1462" s="787"/>
      <c r="L1462" s="817"/>
    </row>
    <row r="1463" spans="1:12">
      <c r="A1463" s="820"/>
      <c r="B1463" s="820" t="str">
        <f>B$63</f>
        <v>S3</v>
      </c>
      <c r="C1463" s="821"/>
      <c r="D1463" s="787"/>
      <c r="E1463" s="817"/>
      <c r="H1463" s="820"/>
      <c r="I1463" s="820" t="str">
        <f>I$61</f>
        <v>S1</v>
      </c>
      <c r="J1463" s="821"/>
      <c r="K1463" s="787"/>
      <c r="L1463" s="817"/>
    </row>
    <row r="1464" spans="1:12">
      <c r="A1464" s="820"/>
      <c r="B1464" s="820" t="str">
        <f>B$64</f>
        <v>S4</v>
      </c>
      <c r="C1464" s="821"/>
      <c r="D1464" s="787"/>
      <c r="H1464" s="820"/>
      <c r="I1464" s="820" t="str">
        <f>I$62</f>
        <v>S2</v>
      </c>
      <c r="J1464" s="821"/>
      <c r="K1464" s="787"/>
      <c r="L1464" s="817"/>
    </row>
    <row r="1465" spans="1:12">
      <c r="E1465" s="817"/>
      <c r="H1465" s="820"/>
      <c r="I1465" s="820" t="str">
        <f>I$63</f>
        <v>S3</v>
      </c>
      <c r="J1465" s="821"/>
      <c r="K1465" s="787"/>
      <c r="L1465" s="817"/>
    </row>
    <row r="1466" spans="1:12" ht="25">
      <c r="A1466" s="796">
        <v>8.1999999999999993</v>
      </c>
      <c r="B1466" s="796"/>
      <c r="C1466" s="795" t="s">
        <v>2885</v>
      </c>
      <c r="D1466" s="825">
        <v>3</v>
      </c>
      <c r="H1466" s="820"/>
      <c r="I1466" s="820" t="str">
        <f>I$63</f>
        <v>S3</v>
      </c>
      <c r="J1466" s="821"/>
      <c r="K1466" s="787"/>
      <c r="L1466" s="817"/>
    </row>
    <row r="1467" spans="1:12" ht="137.5">
      <c r="A1467" s="820"/>
      <c r="B1467" s="820"/>
      <c r="C1467" s="822" t="s">
        <v>2962</v>
      </c>
      <c r="D1467" s="787"/>
      <c r="E1467" s="817"/>
      <c r="H1467" s="820"/>
      <c r="I1467" s="820" t="str">
        <f>I$64</f>
        <v>S4</v>
      </c>
      <c r="J1467" s="847"/>
      <c r="K1467" s="787"/>
      <c r="L1467" s="817"/>
    </row>
    <row r="1468" spans="1:12" ht="50">
      <c r="A1468" s="820"/>
      <c r="B1468" s="820"/>
      <c r="C1468" s="831" t="s">
        <v>2963</v>
      </c>
      <c r="D1468" s="787"/>
      <c r="E1468" s="817"/>
    </row>
    <row r="1469" spans="1:12">
      <c r="A1469" s="820"/>
      <c r="B1469" s="820" t="s">
        <v>2518</v>
      </c>
      <c r="C1469" s="821"/>
      <c r="D1469" s="787"/>
      <c r="E1469" s="817"/>
    </row>
    <row r="1470" spans="1:12" ht="37.5">
      <c r="A1470" s="820"/>
      <c r="B1470" s="820" t="str">
        <f>B$60</f>
        <v>MA</v>
      </c>
      <c r="C1470" s="821" t="s">
        <v>3582</v>
      </c>
      <c r="D1470" s="787" t="s">
        <v>3280</v>
      </c>
      <c r="E1470" s="817"/>
      <c r="H1470" s="820"/>
      <c r="I1470" s="837"/>
      <c r="J1470" s="831" t="s">
        <v>2964</v>
      </c>
      <c r="K1470" s="787"/>
      <c r="L1470" s="817"/>
    </row>
    <row r="1471" spans="1:12">
      <c r="A1471" s="820"/>
      <c r="B1471" s="820" t="str">
        <f>B$61</f>
        <v>S1</v>
      </c>
      <c r="C1471" s="821"/>
      <c r="D1471" s="787"/>
      <c r="E1471" s="817"/>
      <c r="H1471" s="820"/>
      <c r="I1471" s="820" t="s">
        <v>2518</v>
      </c>
      <c r="J1471" s="821"/>
      <c r="K1471" s="787"/>
      <c r="L1471" s="817"/>
    </row>
    <row r="1472" spans="1:12">
      <c r="A1472" s="820"/>
      <c r="B1472" s="820" t="str">
        <f>B$62</f>
        <v>S2</v>
      </c>
      <c r="C1472" s="821"/>
      <c r="D1472" s="787"/>
      <c r="E1472" s="817"/>
      <c r="H1472" s="820"/>
      <c r="I1472" s="820" t="str">
        <f>I$60</f>
        <v>MA</v>
      </c>
      <c r="J1472" s="821"/>
      <c r="K1472" s="787"/>
      <c r="L1472" s="817"/>
    </row>
    <row r="1473" spans="1:12">
      <c r="A1473" s="820"/>
      <c r="B1473" s="820" t="str">
        <f>B$63</f>
        <v>S3</v>
      </c>
      <c r="C1473" s="821"/>
      <c r="D1473" s="787"/>
      <c r="E1473" s="817"/>
      <c r="H1473" s="820"/>
      <c r="I1473" s="820" t="str">
        <f>I$61</f>
        <v>S1</v>
      </c>
      <c r="J1473" s="821"/>
      <c r="K1473" s="787"/>
      <c r="L1473" s="817"/>
    </row>
    <row r="1474" spans="1:12">
      <c r="A1474" s="820"/>
      <c r="B1474" s="820" t="str">
        <f>B$64</f>
        <v>S4</v>
      </c>
      <c r="C1474" s="821"/>
      <c r="D1474" s="787"/>
      <c r="E1474" s="817"/>
      <c r="H1474" s="820"/>
      <c r="I1474" s="820" t="str">
        <f>I$62</f>
        <v>S2</v>
      </c>
      <c r="J1474" s="821"/>
      <c r="K1474" s="787"/>
      <c r="L1474" s="817"/>
    </row>
    <row r="1475" spans="1:12">
      <c r="H1475" s="820"/>
      <c r="I1475" s="820" t="str">
        <f>I$63</f>
        <v>S3</v>
      </c>
      <c r="J1475" s="821"/>
      <c r="K1475" s="787"/>
      <c r="L1475" s="817"/>
    </row>
    <row r="1476" spans="1:12" ht="175">
      <c r="A1476" s="820"/>
      <c r="B1476" s="820"/>
      <c r="C1476" s="822" t="s">
        <v>2965</v>
      </c>
      <c r="D1476" s="787"/>
      <c r="E1476" s="826"/>
      <c r="H1476" s="820"/>
      <c r="I1476" s="820" t="str">
        <f>I$64</f>
        <v>S4</v>
      </c>
      <c r="J1476" s="847"/>
      <c r="K1476" s="787"/>
      <c r="L1476" s="817"/>
    </row>
    <row r="1477" spans="1:12">
      <c r="A1477" s="820"/>
      <c r="B1477" s="820" t="s">
        <v>2518</v>
      </c>
      <c r="C1477" s="821"/>
      <c r="D1477" s="787"/>
      <c r="E1477" s="817"/>
    </row>
    <row r="1478" spans="1:12" ht="50">
      <c r="A1478" s="820"/>
      <c r="B1478" s="820" t="str">
        <f>B$60</f>
        <v>MA</v>
      </c>
      <c r="C1478" s="821" t="s">
        <v>3583</v>
      </c>
      <c r="D1478" s="787" t="s">
        <v>3280</v>
      </c>
      <c r="E1478" s="817"/>
      <c r="H1478" s="820"/>
      <c r="I1478" s="837"/>
      <c r="J1478" s="831" t="s">
        <v>2966</v>
      </c>
      <c r="K1478" s="787"/>
      <c r="L1478" s="817"/>
    </row>
    <row r="1479" spans="1:12">
      <c r="A1479" s="820"/>
      <c r="B1479" s="820" t="str">
        <f>B$61</f>
        <v>S1</v>
      </c>
      <c r="C1479" s="821"/>
      <c r="D1479" s="787"/>
      <c r="E1479" s="817"/>
      <c r="H1479" s="820"/>
      <c r="I1479" s="820" t="s">
        <v>2518</v>
      </c>
      <c r="J1479" s="821"/>
      <c r="K1479" s="787"/>
      <c r="L1479" s="817"/>
    </row>
    <row r="1480" spans="1:12">
      <c r="A1480" s="820"/>
      <c r="B1480" s="820" t="str">
        <f>B$62</f>
        <v>S2</v>
      </c>
      <c r="C1480" s="821"/>
      <c r="D1480" s="787"/>
      <c r="E1480" s="817"/>
      <c r="H1480" s="820"/>
      <c r="I1480" s="820" t="str">
        <f>I$60</f>
        <v>MA</v>
      </c>
      <c r="J1480" s="821"/>
      <c r="K1480" s="787"/>
      <c r="L1480" s="817"/>
    </row>
    <row r="1481" spans="1:12">
      <c r="A1481" s="820"/>
      <c r="B1481" s="820" t="str">
        <f>B$63</f>
        <v>S3</v>
      </c>
      <c r="C1481" s="821"/>
      <c r="D1481" s="787"/>
      <c r="E1481" s="817"/>
      <c r="H1481" s="820"/>
      <c r="I1481" s="820" t="str">
        <f>I$61</f>
        <v>S1</v>
      </c>
      <c r="J1481" s="821"/>
      <c r="K1481" s="787"/>
      <c r="L1481" s="817"/>
    </row>
    <row r="1482" spans="1:12">
      <c r="A1482" s="820"/>
      <c r="B1482" s="820" t="str">
        <f>B$64</f>
        <v>S4</v>
      </c>
      <c r="C1482" s="821"/>
      <c r="D1482" s="787"/>
      <c r="E1482" s="817"/>
      <c r="H1482" s="820"/>
      <c r="I1482" s="820" t="str">
        <f>I$62</f>
        <v>S2</v>
      </c>
      <c r="J1482" s="821"/>
      <c r="K1482" s="787"/>
      <c r="L1482" s="817"/>
    </row>
    <row r="1483" spans="1:12">
      <c r="E1483" s="817"/>
      <c r="H1483" s="820"/>
      <c r="I1483" s="820" t="str">
        <f>I$63</f>
        <v>S3</v>
      </c>
      <c r="J1483" s="821"/>
      <c r="K1483" s="787"/>
      <c r="L1483" s="817"/>
    </row>
    <row r="1484" spans="1:12" ht="150">
      <c r="A1484" s="820"/>
      <c r="B1484" s="820"/>
      <c r="C1484" s="822" t="s">
        <v>2967</v>
      </c>
      <c r="D1484" s="787"/>
      <c r="H1484" s="820"/>
      <c r="I1484" s="820" t="str">
        <f>I$64</f>
        <v>S4</v>
      </c>
      <c r="J1484" s="847"/>
      <c r="K1484" s="787"/>
      <c r="L1484" s="817"/>
    </row>
    <row r="1485" spans="1:12">
      <c r="A1485" s="820"/>
      <c r="B1485" s="820" t="s">
        <v>2518</v>
      </c>
      <c r="C1485" s="821"/>
      <c r="D1485" s="787"/>
      <c r="E1485" s="817"/>
    </row>
    <row r="1486" spans="1:12" ht="57" customHeight="1">
      <c r="A1486" s="820"/>
      <c r="B1486" s="820" t="str">
        <f>B$60</f>
        <v>MA</v>
      </c>
      <c r="C1486" s="821" t="s">
        <v>3584</v>
      </c>
      <c r="D1486" s="787" t="s">
        <v>3280</v>
      </c>
      <c r="E1486" s="817"/>
      <c r="H1486" s="796">
        <v>10.6</v>
      </c>
      <c r="I1486" s="796"/>
      <c r="J1486" s="845" t="s">
        <v>2968</v>
      </c>
      <c r="K1486" s="825"/>
      <c r="L1486" s="826"/>
    </row>
    <row r="1487" spans="1:12" ht="18.75" customHeight="1">
      <c r="A1487" s="820"/>
      <c r="B1487" s="820" t="str">
        <f>B$61</f>
        <v>S1</v>
      </c>
      <c r="C1487" s="821"/>
      <c r="D1487" s="787"/>
      <c r="E1487" s="817"/>
      <c r="H1487" s="820"/>
      <c r="I1487" s="837"/>
      <c r="J1487" s="831" t="s">
        <v>2969</v>
      </c>
      <c r="K1487" s="787"/>
      <c r="L1487" s="817"/>
    </row>
    <row r="1488" spans="1:12">
      <c r="A1488" s="820"/>
      <c r="B1488" s="820" t="str">
        <f>B$62</f>
        <v>S2</v>
      </c>
      <c r="C1488" s="821"/>
      <c r="D1488" s="787"/>
      <c r="E1488" s="817"/>
      <c r="H1488" s="820"/>
      <c r="I1488" s="820" t="s">
        <v>2518</v>
      </c>
      <c r="J1488" s="821"/>
      <c r="K1488" s="787"/>
      <c r="L1488" s="817"/>
    </row>
    <row r="1489" spans="1:12">
      <c r="A1489" s="820"/>
      <c r="B1489" s="820" t="str">
        <f>B$63</f>
        <v>S3</v>
      </c>
      <c r="C1489" s="821"/>
      <c r="D1489" s="787"/>
      <c r="E1489" s="817"/>
      <c r="H1489" s="820"/>
      <c r="I1489" s="820" t="str">
        <f>I$60</f>
        <v>MA</v>
      </c>
      <c r="J1489" s="821"/>
      <c r="K1489" s="787"/>
      <c r="L1489" s="817"/>
    </row>
    <row r="1490" spans="1:12">
      <c r="A1490" s="820"/>
      <c r="B1490" s="820" t="str">
        <f>B$64</f>
        <v>S4</v>
      </c>
      <c r="C1490" s="821"/>
      <c r="D1490" s="787"/>
      <c r="E1490" s="817"/>
      <c r="H1490" s="820"/>
      <c r="I1490" s="820" t="str">
        <f>I$61</f>
        <v>S1</v>
      </c>
      <c r="J1490" s="821"/>
      <c r="K1490" s="787"/>
      <c r="L1490" s="817"/>
    </row>
    <row r="1491" spans="1:12">
      <c r="E1491" s="817"/>
      <c r="H1491" s="820"/>
      <c r="I1491" s="820" t="str">
        <f>I$62</f>
        <v>S2</v>
      </c>
      <c r="J1491" s="821"/>
      <c r="K1491" s="787"/>
      <c r="L1491" s="817"/>
    </row>
    <row r="1492" spans="1:12" ht="25">
      <c r="A1492" s="796">
        <v>8.3000000000000007</v>
      </c>
      <c r="B1492" s="796"/>
      <c r="C1492" s="795" t="s">
        <v>2891</v>
      </c>
      <c r="D1492" s="825">
        <v>4</v>
      </c>
      <c r="H1492" s="820"/>
      <c r="I1492" s="820" t="str">
        <f>I$63</f>
        <v>S3</v>
      </c>
      <c r="J1492" s="821"/>
      <c r="K1492" s="787"/>
      <c r="L1492" s="817"/>
    </row>
    <row r="1493" spans="1:12" ht="25">
      <c r="A1493" s="820"/>
      <c r="B1493" s="820"/>
      <c r="C1493" s="822" t="s">
        <v>2970</v>
      </c>
      <c r="D1493" s="787"/>
      <c r="E1493" s="817"/>
      <c r="H1493" s="820"/>
      <c r="I1493" s="820" t="str">
        <f>I$64</f>
        <v>S4</v>
      </c>
      <c r="J1493" s="847"/>
      <c r="K1493" s="787"/>
      <c r="L1493" s="817"/>
    </row>
    <row r="1494" spans="1:12">
      <c r="A1494" s="820"/>
      <c r="B1494" s="820" t="s">
        <v>2518</v>
      </c>
      <c r="C1494" s="821"/>
      <c r="D1494" s="787"/>
      <c r="E1494" s="817"/>
    </row>
    <row r="1495" spans="1:12" ht="37.5">
      <c r="A1495" s="820"/>
      <c r="B1495" s="820" t="str">
        <f>B$60</f>
        <v>MA</v>
      </c>
      <c r="C1495" s="821" t="s">
        <v>3585</v>
      </c>
      <c r="D1495" s="787" t="s">
        <v>3280</v>
      </c>
      <c r="E1495" s="817"/>
      <c r="H1495" s="820"/>
      <c r="I1495" s="820"/>
      <c r="J1495" s="831" t="s">
        <v>2971</v>
      </c>
      <c r="K1495" s="787"/>
      <c r="L1495" s="817"/>
    </row>
    <row r="1496" spans="1:12">
      <c r="A1496" s="820"/>
      <c r="B1496" s="820" t="str">
        <f>B$61</f>
        <v>S1</v>
      </c>
      <c r="C1496" s="821"/>
      <c r="D1496" s="787"/>
      <c r="E1496" s="817"/>
      <c r="H1496" s="820"/>
      <c r="I1496" s="820" t="s">
        <v>2518</v>
      </c>
      <c r="J1496" s="821"/>
      <c r="K1496" s="787"/>
      <c r="L1496" s="817"/>
    </row>
    <row r="1497" spans="1:12">
      <c r="A1497" s="820"/>
      <c r="B1497" s="820" t="str">
        <f>B$62</f>
        <v>S2</v>
      </c>
      <c r="C1497" s="821"/>
      <c r="D1497" s="787"/>
      <c r="E1497" s="817"/>
      <c r="H1497" s="820"/>
      <c r="I1497" s="820" t="str">
        <f>I$60</f>
        <v>MA</v>
      </c>
      <c r="J1497" s="821"/>
      <c r="K1497" s="787"/>
      <c r="L1497" s="817"/>
    </row>
    <row r="1498" spans="1:12">
      <c r="A1498" s="820"/>
      <c r="B1498" s="820" t="str">
        <f>B$63</f>
        <v>S3</v>
      </c>
      <c r="C1498" s="821"/>
      <c r="D1498" s="787"/>
      <c r="E1498" s="817"/>
      <c r="H1498" s="820"/>
      <c r="I1498" s="820" t="str">
        <f>I$61</f>
        <v>S1</v>
      </c>
      <c r="J1498" s="821"/>
      <c r="K1498" s="787"/>
      <c r="L1498" s="817"/>
    </row>
    <row r="1499" spans="1:12">
      <c r="A1499" s="820"/>
      <c r="B1499" s="820" t="str">
        <f>B$64</f>
        <v>S4</v>
      </c>
      <c r="C1499" s="821"/>
      <c r="D1499" s="787"/>
      <c r="E1499" s="817"/>
      <c r="H1499" s="820"/>
      <c r="I1499" s="820" t="str">
        <f>I$62</f>
        <v>S2</v>
      </c>
      <c r="J1499" s="821"/>
      <c r="K1499" s="787"/>
      <c r="L1499" s="817"/>
    </row>
    <row r="1500" spans="1:12">
      <c r="H1500" s="820"/>
      <c r="I1500" s="820" t="str">
        <f>I$63</f>
        <v>S3</v>
      </c>
      <c r="J1500" s="821"/>
      <c r="K1500" s="787"/>
      <c r="L1500" s="817"/>
    </row>
    <row r="1501" spans="1:12" ht="25">
      <c r="A1501" s="820"/>
      <c r="B1501" s="820"/>
      <c r="C1501" s="822" t="s">
        <v>2972</v>
      </c>
      <c r="D1501" s="787"/>
      <c r="E1501" s="826"/>
      <c r="H1501" s="820"/>
      <c r="I1501" s="820" t="str">
        <f>I$64</f>
        <v>S4</v>
      </c>
      <c r="J1501" s="847"/>
      <c r="K1501" s="787"/>
      <c r="L1501" s="817"/>
    </row>
    <row r="1502" spans="1:12">
      <c r="A1502" s="820"/>
      <c r="B1502" s="820" t="s">
        <v>2518</v>
      </c>
      <c r="C1502" s="821"/>
      <c r="D1502" s="787"/>
      <c r="E1502" s="817"/>
    </row>
    <row r="1503" spans="1:12">
      <c r="A1503" s="820"/>
      <c r="B1503" s="820" t="str">
        <f>B$60</f>
        <v>MA</v>
      </c>
      <c r="C1503" s="821" t="s">
        <v>3360</v>
      </c>
      <c r="D1503" s="787" t="s">
        <v>3280</v>
      </c>
      <c r="E1503" s="817"/>
      <c r="H1503" s="820"/>
      <c r="I1503" s="820"/>
      <c r="J1503" s="831" t="s">
        <v>2973</v>
      </c>
      <c r="K1503" s="787"/>
      <c r="L1503" s="817"/>
    </row>
    <row r="1504" spans="1:12">
      <c r="A1504" s="820"/>
      <c r="B1504" s="820" t="str">
        <f>B$61</f>
        <v>S1</v>
      </c>
      <c r="C1504" s="821"/>
      <c r="D1504" s="787"/>
      <c r="E1504" s="817"/>
      <c r="H1504" s="820"/>
      <c r="I1504" s="820" t="s">
        <v>2518</v>
      </c>
      <c r="J1504" s="821"/>
      <c r="K1504" s="787"/>
      <c r="L1504" s="817"/>
    </row>
    <row r="1505" spans="1:12">
      <c r="A1505" s="820"/>
      <c r="B1505" s="820" t="str">
        <f>B$62</f>
        <v>S2</v>
      </c>
      <c r="C1505" s="821"/>
      <c r="D1505" s="787"/>
      <c r="E1505" s="817"/>
      <c r="H1505" s="820"/>
      <c r="I1505" s="820" t="str">
        <f>I$60</f>
        <v>MA</v>
      </c>
      <c r="J1505" s="821"/>
      <c r="K1505" s="787"/>
      <c r="L1505" s="817"/>
    </row>
    <row r="1506" spans="1:12">
      <c r="A1506" s="820"/>
      <c r="B1506" s="820" t="str">
        <f>B$63</f>
        <v>S3</v>
      </c>
      <c r="C1506" s="821"/>
      <c r="D1506" s="787"/>
      <c r="E1506" s="817"/>
      <c r="H1506" s="820"/>
      <c r="I1506" s="820" t="str">
        <f>I$61</f>
        <v>S1</v>
      </c>
      <c r="J1506" s="821"/>
      <c r="K1506" s="787"/>
      <c r="L1506" s="817"/>
    </row>
    <row r="1507" spans="1:12">
      <c r="A1507" s="820"/>
      <c r="B1507" s="820" t="str">
        <f>B$64</f>
        <v>S4</v>
      </c>
      <c r="C1507" s="821"/>
      <c r="D1507" s="787"/>
      <c r="E1507" s="817"/>
      <c r="H1507" s="820"/>
      <c r="I1507" s="820" t="str">
        <f>I$62</f>
        <v>S2</v>
      </c>
      <c r="J1507" s="821"/>
      <c r="K1507" s="787"/>
      <c r="L1507" s="817"/>
    </row>
    <row r="1508" spans="1:12">
      <c r="E1508" s="817"/>
      <c r="H1508" s="820"/>
      <c r="I1508" s="820" t="str">
        <f>I$63</f>
        <v>S3</v>
      </c>
      <c r="J1508" s="821"/>
      <c r="K1508" s="787"/>
      <c r="L1508" s="817"/>
    </row>
    <row r="1509" spans="1:12" ht="25">
      <c r="A1509" s="796">
        <v>8.4</v>
      </c>
      <c r="B1509" s="796"/>
      <c r="C1509" s="795" t="s">
        <v>2895</v>
      </c>
      <c r="D1509" s="825">
        <v>4</v>
      </c>
      <c r="H1509" s="820"/>
      <c r="I1509" s="820" t="str">
        <f>I$64</f>
        <v>S4</v>
      </c>
      <c r="J1509" s="847"/>
      <c r="K1509" s="787"/>
      <c r="L1509" s="817"/>
    </row>
    <row r="1510" spans="1:12" ht="37.5">
      <c r="A1510" s="820"/>
      <c r="B1510" s="820"/>
      <c r="C1510" s="822" t="s">
        <v>2974</v>
      </c>
      <c r="D1510" s="787"/>
      <c r="E1510" s="817"/>
    </row>
    <row r="1511" spans="1:12" ht="25">
      <c r="A1511" s="820"/>
      <c r="B1511" s="820"/>
      <c r="C1511" s="831" t="s">
        <v>2975</v>
      </c>
      <c r="D1511" s="787"/>
      <c r="E1511" s="817"/>
    </row>
    <row r="1512" spans="1:12" ht="25.5" customHeight="1">
      <c r="A1512" s="820"/>
      <c r="B1512" s="820" t="s">
        <v>2518</v>
      </c>
      <c r="C1512" s="821"/>
      <c r="D1512" s="787"/>
      <c r="E1512" s="817"/>
      <c r="H1512" s="796">
        <v>10.7</v>
      </c>
      <c r="I1512" s="796"/>
      <c r="J1512" s="845" t="s">
        <v>2976</v>
      </c>
      <c r="K1512" s="825"/>
      <c r="L1512" s="826"/>
    </row>
    <row r="1513" spans="1:12" ht="35.25" customHeight="1">
      <c r="A1513" s="820"/>
      <c r="B1513" s="820" t="str">
        <f>B$60</f>
        <v>MA</v>
      </c>
      <c r="C1513" s="821" t="s">
        <v>3361</v>
      </c>
      <c r="D1513" s="787" t="s">
        <v>3280</v>
      </c>
      <c r="E1513" s="817"/>
      <c r="H1513" s="820"/>
      <c r="I1513" s="820"/>
      <c r="J1513" s="822" t="s">
        <v>2977</v>
      </c>
      <c r="K1513" s="787"/>
      <c r="L1513" s="817"/>
    </row>
    <row r="1514" spans="1:12" ht="35.25" customHeight="1">
      <c r="A1514" s="820"/>
      <c r="B1514" s="820" t="str">
        <f>B$61</f>
        <v>S1</v>
      </c>
      <c r="C1514" s="821"/>
      <c r="D1514" s="787"/>
      <c r="E1514" s="817"/>
      <c r="H1514" s="820"/>
      <c r="I1514" s="820"/>
      <c r="J1514" s="831"/>
      <c r="K1514" s="787"/>
      <c r="L1514" s="817"/>
    </row>
    <row r="1515" spans="1:12">
      <c r="A1515" s="820"/>
      <c r="B1515" s="820" t="str">
        <f>B$62</f>
        <v>S2</v>
      </c>
      <c r="C1515" s="821"/>
      <c r="D1515" s="787"/>
      <c r="E1515" s="817"/>
      <c r="H1515" s="820"/>
      <c r="I1515" s="820" t="s">
        <v>2518</v>
      </c>
      <c r="J1515" s="821"/>
      <c r="K1515" s="787"/>
      <c r="L1515" s="817"/>
    </row>
    <row r="1516" spans="1:12">
      <c r="A1516" s="820"/>
      <c r="B1516" s="820" t="str">
        <f>B$63</f>
        <v>S3</v>
      </c>
      <c r="C1516" s="821"/>
      <c r="D1516" s="787"/>
      <c r="E1516" s="817"/>
      <c r="H1516" s="820"/>
      <c r="I1516" s="820" t="str">
        <f>I$60</f>
        <v>MA</v>
      </c>
      <c r="J1516" s="821"/>
      <c r="K1516" s="787"/>
      <c r="L1516" s="817"/>
    </row>
    <row r="1517" spans="1:12">
      <c r="A1517" s="820"/>
      <c r="B1517" s="820" t="str">
        <f>B$64</f>
        <v>S4</v>
      </c>
      <c r="C1517" s="821"/>
      <c r="D1517" s="787"/>
      <c r="E1517" s="817"/>
      <c r="H1517" s="820"/>
      <c r="I1517" s="820" t="str">
        <f>I$61</f>
        <v>S1</v>
      </c>
      <c r="J1517" s="821"/>
      <c r="K1517" s="787"/>
      <c r="L1517" s="817"/>
    </row>
    <row r="1518" spans="1:12" ht="37.5">
      <c r="A1518" s="796">
        <v>8.5</v>
      </c>
      <c r="B1518" s="796"/>
      <c r="C1518" s="795" t="s">
        <v>2902</v>
      </c>
      <c r="D1518" s="825">
        <v>3</v>
      </c>
      <c r="H1518" s="820"/>
      <c r="I1518" s="820" t="str">
        <f>I$62</f>
        <v>S2</v>
      </c>
      <c r="J1518" s="821"/>
      <c r="K1518" s="787"/>
      <c r="L1518" s="817"/>
    </row>
    <row r="1519" spans="1:12" ht="100">
      <c r="A1519" s="796"/>
      <c r="B1519" s="796"/>
      <c r="C1519" s="795" t="s">
        <v>2978</v>
      </c>
      <c r="D1519" s="825"/>
      <c r="H1519" s="820"/>
      <c r="I1519" s="820"/>
      <c r="J1519" s="821"/>
      <c r="K1519" s="787"/>
      <c r="L1519" s="817"/>
    </row>
    <row r="1520" spans="1:12" ht="25">
      <c r="A1520" s="820"/>
      <c r="B1520" s="820"/>
      <c r="C1520" s="822" t="s">
        <v>2979</v>
      </c>
      <c r="D1520" s="787"/>
      <c r="E1520" s="917"/>
      <c r="H1520" s="820"/>
      <c r="I1520" s="820" t="str">
        <f>I$63</f>
        <v>S3</v>
      </c>
      <c r="J1520" s="821"/>
      <c r="K1520" s="787"/>
      <c r="L1520" s="817"/>
    </row>
    <row r="1521" spans="1:12">
      <c r="A1521" s="820"/>
      <c r="B1521" s="820" t="s">
        <v>2518</v>
      </c>
      <c r="C1521" s="821"/>
      <c r="D1521" s="787"/>
      <c r="E1521" s="817"/>
      <c r="H1521" s="820"/>
      <c r="I1521" s="820" t="str">
        <f>I$64</f>
        <v>S4</v>
      </c>
      <c r="J1521" s="847"/>
      <c r="K1521" s="787"/>
      <c r="L1521" s="817"/>
    </row>
    <row r="1522" spans="1:12" ht="178.5" customHeight="1">
      <c r="A1522" s="820"/>
      <c r="B1522" s="820" t="str">
        <f>B$60</f>
        <v>MA</v>
      </c>
      <c r="C1522" s="895" t="s">
        <v>3586</v>
      </c>
      <c r="D1522" s="787" t="s">
        <v>3280</v>
      </c>
      <c r="E1522" s="817"/>
    </row>
    <row r="1523" spans="1:12" ht="33" customHeight="1">
      <c r="A1523" s="820"/>
      <c r="B1523" s="820" t="str">
        <f>B$61</f>
        <v>S1</v>
      </c>
      <c r="C1523" s="821"/>
      <c r="D1523" s="787"/>
      <c r="E1523" s="817"/>
      <c r="H1523" s="820"/>
      <c r="I1523" s="820"/>
      <c r="J1523" s="831" t="s">
        <v>2980</v>
      </c>
      <c r="K1523" s="787"/>
      <c r="L1523" s="817"/>
    </row>
    <row r="1524" spans="1:12">
      <c r="A1524" s="820"/>
      <c r="B1524" s="820" t="str">
        <f>B$62</f>
        <v>S2</v>
      </c>
      <c r="C1524" s="821"/>
      <c r="D1524" s="787"/>
      <c r="E1524" s="817"/>
      <c r="H1524" s="820"/>
      <c r="I1524" s="820" t="s">
        <v>2518</v>
      </c>
      <c r="J1524" s="821"/>
      <c r="K1524" s="787"/>
      <c r="L1524" s="817"/>
    </row>
    <row r="1525" spans="1:12">
      <c r="A1525" s="820"/>
      <c r="B1525" s="820" t="str">
        <f>B$63</f>
        <v>S3</v>
      </c>
      <c r="C1525" s="821"/>
      <c r="D1525" s="787"/>
      <c r="E1525" s="817"/>
      <c r="H1525" s="820"/>
      <c r="I1525" s="820" t="str">
        <f>I$60</f>
        <v>MA</v>
      </c>
      <c r="J1525" s="821"/>
      <c r="K1525" s="787"/>
      <c r="L1525" s="817"/>
    </row>
    <row r="1526" spans="1:12">
      <c r="A1526" s="820"/>
      <c r="B1526" s="820" t="str">
        <f>B$64</f>
        <v>S4</v>
      </c>
      <c r="C1526" s="821"/>
      <c r="D1526" s="787"/>
      <c r="E1526" s="817"/>
      <c r="H1526" s="820"/>
      <c r="I1526" s="820" t="str">
        <f>I$61</f>
        <v>S1</v>
      </c>
      <c r="J1526" s="821"/>
      <c r="K1526" s="787"/>
      <c r="L1526" s="817"/>
    </row>
    <row r="1527" spans="1:12">
      <c r="E1527" s="817"/>
      <c r="H1527" s="820"/>
      <c r="I1527" s="820" t="str">
        <f>I$62</f>
        <v>S2</v>
      </c>
      <c r="J1527" s="821"/>
      <c r="K1527" s="787"/>
      <c r="L1527" s="817"/>
    </row>
    <row r="1528" spans="1:12" ht="112.5">
      <c r="A1528" s="820"/>
      <c r="B1528" s="820"/>
      <c r="C1528" s="822" t="s">
        <v>2981</v>
      </c>
      <c r="D1528" s="787"/>
      <c r="E1528" s="917"/>
      <c r="H1528" s="820"/>
      <c r="I1528" s="820" t="str">
        <f>I$63</f>
        <v>S3</v>
      </c>
      <c r="J1528" s="821"/>
      <c r="K1528" s="787"/>
      <c r="L1528" s="817"/>
    </row>
    <row r="1529" spans="1:12" ht="62.5">
      <c r="A1529" s="820"/>
      <c r="B1529" s="820"/>
      <c r="C1529" s="831" t="s">
        <v>2982</v>
      </c>
      <c r="D1529" s="787"/>
      <c r="E1529" s="917"/>
      <c r="H1529" s="820"/>
      <c r="I1529" s="820"/>
      <c r="J1529" s="821"/>
      <c r="K1529" s="787"/>
      <c r="L1529" s="817"/>
    </row>
    <row r="1530" spans="1:12">
      <c r="A1530" s="820"/>
      <c r="B1530" s="820" t="s">
        <v>2518</v>
      </c>
      <c r="C1530" s="821"/>
      <c r="D1530" s="787"/>
      <c r="E1530" s="817"/>
      <c r="H1530" s="820"/>
      <c r="I1530" s="820" t="str">
        <f>I$64</f>
        <v>S4</v>
      </c>
      <c r="J1530" s="847"/>
      <c r="K1530" s="787"/>
      <c r="L1530" s="817"/>
    </row>
    <row r="1531" spans="1:12" ht="30.65" customHeight="1">
      <c r="A1531" s="820"/>
      <c r="B1531" s="820" t="str">
        <f>B$60</f>
        <v>MA</v>
      </c>
      <c r="C1531" s="908" t="s">
        <v>3336</v>
      </c>
      <c r="D1531" s="787" t="s">
        <v>3280</v>
      </c>
      <c r="E1531" s="817"/>
    </row>
    <row r="1532" spans="1:12" ht="50">
      <c r="A1532" s="820"/>
      <c r="B1532" s="820" t="str">
        <f>B$61</f>
        <v>S1</v>
      </c>
      <c r="C1532" s="821"/>
      <c r="D1532" s="787"/>
      <c r="E1532" s="817"/>
      <c r="H1532" s="796">
        <v>10.8</v>
      </c>
      <c r="I1532" s="796"/>
      <c r="J1532" s="845" t="s">
        <v>2983</v>
      </c>
      <c r="K1532" s="825"/>
      <c r="L1532" s="826"/>
    </row>
    <row r="1533" spans="1:12">
      <c r="A1533" s="820"/>
      <c r="B1533" s="820" t="str">
        <f>B$62</f>
        <v>S2</v>
      </c>
      <c r="C1533" s="821"/>
      <c r="D1533" s="787"/>
      <c r="E1533" s="817"/>
      <c r="H1533" s="820"/>
      <c r="I1533" s="820"/>
      <c r="J1533" s="831" t="s">
        <v>2984</v>
      </c>
      <c r="K1533" s="787"/>
      <c r="L1533" s="817"/>
    </row>
    <row r="1534" spans="1:12">
      <c r="A1534" s="820"/>
      <c r="B1534" s="820" t="str">
        <f>B$63</f>
        <v>S3</v>
      </c>
      <c r="C1534" s="821"/>
      <c r="D1534" s="787"/>
      <c r="E1534" s="817"/>
      <c r="H1534" s="820"/>
      <c r="I1534" s="820" t="s">
        <v>2518</v>
      </c>
      <c r="J1534" s="821"/>
      <c r="K1534" s="787"/>
      <c r="L1534" s="817"/>
    </row>
    <row r="1535" spans="1:12">
      <c r="A1535" s="820"/>
      <c r="B1535" s="820" t="str">
        <f>B$64</f>
        <v>S4</v>
      </c>
      <c r="C1535" s="821"/>
      <c r="D1535" s="787"/>
      <c r="E1535" s="817"/>
      <c r="H1535" s="820"/>
      <c r="I1535" s="820" t="str">
        <f>I$60</f>
        <v>MA</v>
      </c>
      <c r="J1535" s="821"/>
      <c r="K1535" s="787"/>
      <c r="L1535" s="817"/>
    </row>
    <row r="1536" spans="1:12">
      <c r="E1536" s="817"/>
      <c r="H1536" s="820"/>
      <c r="I1536" s="820" t="str">
        <f>I$61</f>
        <v>S1</v>
      </c>
      <c r="J1536" s="821"/>
      <c r="K1536" s="787"/>
      <c r="L1536" s="817"/>
    </row>
    <row r="1537" spans="1:12" ht="262.5">
      <c r="A1537" s="820"/>
      <c r="B1537" s="820"/>
      <c r="C1537" s="822" t="s">
        <v>2985</v>
      </c>
      <c r="D1537" s="787"/>
      <c r="H1537" s="820"/>
      <c r="I1537" s="820" t="str">
        <f>I$62</f>
        <v>S2</v>
      </c>
      <c r="J1537" s="821"/>
      <c r="K1537" s="787"/>
      <c r="L1537" s="817"/>
    </row>
    <row r="1538" spans="1:12" ht="25">
      <c r="A1538" s="820"/>
      <c r="B1538" s="820"/>
      <c r="C1538" s="831" t="s">
        <v>2986</v>
      </c>
      <c r="D1538" s="787"/>
      <c r="H1538" s="820"/>
      <c r="I1538" s="820"/>
      <c r="J1538" s="821"/>
      <c r="K1538" s="787"/>
      <c r="L1538" s="817"/>
    </row>
    <row r="1539" spans="1:12">
      <c r="A1539" s="820"/>
      <c r="B1539" s="820" t="s">
        <v>2518</v>
      </c>
      <c r="C1539" s="821"/>
      <c r="D1539" s="787"/>
      <c r="E1539" s="817"/>
      <c r="H1539" s="820"/>
      <c r="I1539" s="820" t="str">
        <f>I$63</f>
        <v>S3</v>
      </c>
      <c r="J1539" s="821"/>
      <c r="K1539" s="787"/>
      <c r="L1539" s="817"/>
    </row>
    <row r="1540" spans="1:12" ht="37.5">
      <c r="A1540" s="820"/>
      <c r="B1540" s="820" t="str">
        <f>B$60</f>
        <v>MA</v>
      </c>
      <c r="C1540" s="821" t="s">
        <v>3587</v>
      </c>
      <c r="D1540" s="787" t="s">
        <v>3280</v>
      </c>
      <c r="E1540" s="817"/>
      <c r="H1540" s="820"/>
      <c r="I1540" s="820" t="str">
        <f>I$64</f>
        <v>S4</v>
      </c>
      <c r="J1540" s="847"/>
      <c r="K1540" s="787"/>
      <c r="L1540" s="817"/>
    </row>
    <row r="1541" spans="1:12">
      <c r="A1541" s="820"/>
      <c r="B1541" s="820" t="str">
        <f>B$61</f>
        <v>S1</v>
      </c>
      <c r="C1541" s="821"/>
      <c r="D1541" s="787"/>
      <c r="E1541" s="817"/>
    </row>
    <row r="1542" spans="1:12" ht="30" customHeight="1">
      <c r="A1542" s="820"/>
      <c r="B1542" s="820" t="str">
        <f>B$62</f>
        <v>S2</v>
      </c>
      <c r="C1542" s="821"/>
      <c r="D1542" s="787"/>
      <c r="E1542" s="817"/>
      <c r="H1542" s="820"/>
      <c r="I1542" s="820"/>
      <c r="J1542" s="831" t="s">
        <v>2987</v>
      </c>
      <c r="K1542" s="787"/>
      <c r="L1542" s="817"/>
    </row>
    <row r="1543" spans="1:12">
      <c r="A1543" s="820"/>
      <c r="B1543" s="820" t="str">
        <f>B$63</f>
        <v>S3</v>
      </c>
      <c r="C1543" s="821"/>
      <c r="D1543" s="787"/>
      <c r="E1543" s="817"/>
      <c r="H1543" s="820"/>
      <c r="I1543" s="820" t="s">
        <v>2518</v>
      </c>
      <c r="J1543" s="821"/>
      <c r="K1543" s="787"/>
      <c r="L1543" s="817"/>
    </row>
    <row r="1544" spans="1:12">
      <c r="A1544" s="820"/>
      <c r="B1544" s="820" t="str">
        <f>B$64</f>
        <v>S4</v>
      </c>
      <c r="C1544" s="821"/>
      <c r="D1544" s="787"/>
      <c r="E1544" s="817"/>
      <c r="H1544" s="820"/>
      <c r="I1544" s="820" t="str">
        <f>I$60</f>
        <v>MA</v>
      </c>
      <c r="J1544" s="821"/>
      <c r="K1544" s="787"/>
      <c r="L1544" s="817"/>
    </row>
    <row r="1545" spans="1:12">
      <c r="E1545" s="817"/>
      <c r="H1545" s="820"/>
      <c r="I1545" s="820" t="str">
        <f>I$61</f>
        <v>S1</v>
      </c>
      <c r="J1545" s="821"/>
      <c r="K1545" s="787"/>
      <c r="L1545" s="817"/>
    </row>
    <row r="1546" spans="1:12" ht="40">
      <c r="A1546" s="796">
        <v>9</v>
      </c>
      <c r="B1546" s="796"/>
      <c r="C1546" s="845" t="s">
        <v>2912</v>
      </c>
      <c r="D1546" s="825">
        <v>3.5</v>
      </c>
      <c r="H1546" s="820"/>
      <c r="I1546" s="820" t="str">
        <f>I$62</f>
        <v>S2</v>
      </c>
      <c r="J1546" s="821"/>
      <c r="K1546" s="787"/>
      <c r="L1546" s="817"/>
    </row>
    <row r="1547" spans="1:12">
      <c r="A1547" s="796"/>
      <c r="B1547" s="796"/>
      <c r="C1547" s="845" t="s">
        <v>2672</v>
      </c>
      <c r="D1547" s="825"/>
      <c r="H1547" s="820"/>
      <c r="I1547" s="820"/>
      <c r="J1547" s="821"/>
      <c r="K1547" s="787"/>
      <c r="L1547" s="817"/>
    </row>
    <row r="1548" spans="1:12" ht="261.75" customHeight="1">
      <c r="A1548" s="796">
        <v>9.1</v>
      </c>
      <c r="B1548" s="796"/>
      <c r="C1548" s="845" t="s">
        <v>2913</v>
      </c>
      <c r="D1548" s="825">
        <v>4</v>
      </c>
      <c r="E1548" s="817"/>
      <c r="H1548" s="820"/>
      <c r="I1548" s="820" t="str">
        <f>I$63</f>
        <v>S3</v>
      </c>
      <c r="J1548" s="821"/>
      <c r="K1548" s="787"/>
      <c r="L1548" s="817"/>
    </row>
    <row r="1549" spans="1:12" ht="144" customHeight="1">
      <c r="A1549" s="796"/>
      <c r="B1549" s="796"/>
      <c r="C1549" s="795" t="s">
        <v>2988</v>
      </c>
      <c r="D1549" s="825"/>
      <c r="E1549" s="817"/>
      <c r="H1549" s="820"/>
      <c r="I1549" s="820"/>
      <c r="J1549" s="821"/>
      <c r="K1549" s="787"/>
      <c r="L1549" s="817"/>
    </row>
    <row r="1550" spans="1:12" ht="50">
      <c r="A1550" s="820"/>
      <c r="B1550" s="820"/>
      <c r="C1550" s="831" t="s">
        <v>2989</v>
      </c>
      <c r="D1550" s="787"/>
      <c r="E1550" s="817"/>
      <c r="H1550" s="820"/>
      <c r="I1550" s="820" t="str">
        <f>I$64</f>
        <v>S4</v>
      </c>
      <c r="J1550" s="847"/>
      <c r="K1550" s="787"/>
      <c r="L1550" s="817"/>
    </row>
    <row r="1551" spans="1:12" ht="37.5">
      <c r="A1551" s="820"/>
      <c r="B1551" s="820"/>
      <c r="C1551" s="831" t="s">
        <v>2990</v>
      </c>
      <c r="D1551" s="787"/>
      <c r="E1551" s="817"/>
    </row>
    <row r="1552" spans="1:12">
      <c r="A1552" s="820"/>
      <c r="B1552" s="820" t="s">
        <v>2518</v>
      </c>
      <c r="C1552" s="821"/>
      <c r="D1552" s="787"/>
      <c r="E1552" s="817"/>
    </row>
    <row r="1553" spans="1:12" ht="25">
      <c r="A1553" s="820"/>
      <c r="B1553" s="820" t="str">
        <f>B$60</f>
        <v>MA</v>
      </c>
      <c r="C1553" s="908" t="s">
        <v>3493</v>
      </c>
      <c r="D1553" s="787" t="s">
        <v>3280</v>
      </c>
      <c r="E1553" s="817"/>
      <c r="H1553" s="820"/>
      <c r="I1553" s="820"/>
      <c r="J1553" s="831" t="s">
        <v>2991</v>
      </c>
      <c r="K1553" s="787"/>
      <c r="L1553" s="817"/>
    </row>
    <row r="1554" spans="1:12">
      <c r="A1554" s="820"/>
      <c r="B1554" s="820" t="str">
        <f>B$61</f>
        <v>S1</v>
      </c>
      <c r="C1554" s="821"/>
      <c r="D1554" s="787"/>
      <c r="E1554" s="817"/>
      <c r="H1554" s="820"/>
      <c r="I1554" s="820" t="s">
        <v>2518</v>
      </c>
      <c r="J1554" s="821"/>
      <c r="K1554" s="787"/>
      <c r="L1554" s="817"/>
    </row>
    <row r="1555" spans="1:12">
      <c r="A1555" s="820"/>
      <c r="B1555" s="820" t="str">
        <f>B$62</f>
        <v>S2</v>
      </c>
      <c r="C1555" s="821"/>
      <c r="D1555" s="787"/>
      <c r="E1555" s="817"/>
      <c r="H1555" s="820"/>
      <c r="I1555" s="820" t="str">
        <f>I$60</f>
        <v>MA</v>
      </c>
      <c r="J1555" s="821"/>
      <c r="K1555" s="787"/>
      <c r="L1555" s="817"/>
    </row>
    <row r="1556" spans="1:12">
      <c r="A1556" s="820"/>
      <c r="B1556" s="820" t="str">
        <f>B$63</f>
        <v>S3</v>
      </c>
      <c r="C1556" s="821"/>
      <c r="D1556" s="787"/>
      <c r="E1556" s="817"/>
      <c r="H1556" s="820"/>
      <c r="I1556" s="820" t="str">
        <f>I$61</f>
        <v>S1</v>
      </c>
      <c r="J1556" s="821"/>
      <c r="K1556" s="787"/>
      <c r="L1556" s="817"/>
    </row>
    <row r="1557" spans="1:12">
      <c r="A1557" s="820"/>
      <c r="B1557" s="820" t="str">
        <f>B$64</f>
        <v>S4</v>
      </c>
      <c r="C1557" s="847"/>
      <c r="D1557" s="787"/>
      <c r="H1557" s="820"/>
      <c r="I1557" s="820" t="str">
        <f>I$62</f>
        <v>S2</v>
      </c>
      <c r="J1557" s="821"/>
      <c r="K1557" s="787"/>
      <c r="L1557" s="817"/>
    </row>
    <row r="1558" spans="1:12">
      <c r="E1558" s="826"/>
      <c r="H1558" s="820"/>
      <c r="I1558" s="820" t="str">
        <f>I$63</f>
        <v>S3</v>
      </c>
      <c r="J1558" s="821"/>
      <c r="K1558" s="787"/>
      <c r="L1558" s="817"/>
    </row>
    <row r="1559" spans="1:12" ht="37.5">
      <c r="A1559" s="820"/>
      <c r="B1559" s="820"/>
      <c r="C1559" s="822" t="s">
        <v>2992</v>
      </c>
      <c r="D1559" s="787"/>
      <c r="E1559" s="826"/>
      <c r="H1559" s="820"/>
      <c r="I1559" s="820" t="str">
        <f>I$64</f>
        <v>S4</v>
      </c>
      <c r="J1559" s="847"/>
      <c r="K1559" s="787"/>
      <c r="L1559" s="817"/>
    </row>
    <row r="1560" spans="1:12" ht="50">
      <c r="A1560" s="820"/>
      <c r="B1560" s="820"/>
      <c r="C1560" s="831" t="s">
        <v>2993</v>
      </c>
      <c r="D1560" s="787"/>
      <c r="E1560" s="826"/>
    </row>
    <row r="1561" spans="1:12">
      <c r="A1561" s="820"/>
      <c r="B1561" s="820" t="s">
        <v>2518</v>
      </c>
      <c r="C1561" s="821"/>
      <c r="D1561" s="787"/>
      <c r="E1561" s="817"/>
    </row>
    <row r="1562" spans="1:12" ht="38.25" customHeight="1">
      <c r="A1562" s="820"/>
      <c r="B1562" s="820" t="str">
        <f>B$60</f>
        <v>MA</v>
      </c>
      <c r="C1562" s="908" t="s">
        <v>3494</v>
      </c>
      <c r="D1562" s="787" t="s">
        <v>3280</v>
      </c>
      <c r="E1562" s="817"/>
      <c r="H1562" s="796">
        <v>10.9</v>
      </c>
      <c r="I1562" s="796"/>
      <c r="J1562" s="845" t="s">
        <v>2994</v>
      </c>
      <c r="K1562" s="825"/>
      <c r="L1562" s="826"/>
    </row>
    <row r="1563" spans="1:12">
      <c r="A1563" s="820"/>
      <c r="B1563" s="820" t="str">
        <f>B$61</f>
        <v>S1</v>
      </c>
      <c r="C1563" s="821"/>
      <c r="D1563" s="787"/>
      <c r="E1563" s="817"/>
      <c r="H1563" s="820"/>
      <c r="I1563" s="820"/>
      <c r="J1563" s="831" t="s">
        <v>2995</v>
      </c>
      <c r="K1563" s="787"/>
      <c r="L1563" s="817"/>
    </row>
    <row r="1564" spans="1:12">
      <c r="A1564" s="820"/>
      <c r="B1564" s="820" t="str">
        <f>B$62</f>
        <v>S2</v>
      </c>
      <c r="C1564" s="821"/>
      <c r="D1564" s="787"/>
      <c r="E1564" s="817"/>
      <c r="H1564" s="820"/>
      <c r="I1564" s="820" t="s">
        <v>2518</v>
      </c>
      <c r="J1564" s="821"/>
      <c r="K1564" s="787"/>
      <c r="L1564" s="817"/>
    </row>
    <row r="1565" spans="1:12">
      <c r="A1565" s="820"/>
      <c r="B1565" s="820" t="str">
        <f>B$63</f>
        <v>S3</v>
      </c>
      <c r="C1565" s="821"/>
      <c r="D1565" s="787"/>
      <c r="E1565" s="817"/>
      <c r="H1565" s="820"/>
      <c r="I1565" s="820" t="str">
        <f>I$60</f>
        <v>MA</v>
      </c>
      <c r="J1565" s="821"/>
      <c r="K1565" s="787"/>
      <c r="L1565" s="817"/>
    </row>
    <row r="1566" spans="1:12">
      <c r="A1566" s="820"/>
      <c r="B1566" s="820" t="str">
        <f>B$64</f>
        <v>S4</v>
      </c>
      <c r="C1566" s="847"/>
      <c r="D1566" s="787"/>
      <c r="E1566" s="817"/>
      <c r="H1566" s="820"/>
      <c r="I1566" s="820" t="str">
        <f>I$61</f>
        <v>S1</v>
      </c>
      <c r="J1566" s="821"/>
      <c r="K1566" s="787"/>
      <c r="L1566" s="817"/>
    </row>
    <row r="1567" spans="1:12">
      <c r="E1567" s="817"/>
      <c r="H1567" s="820"/>
      <c r="I1567" s="820" t="str">
        <f>I$62</f>
        <v>S2</v>
      </c>
      <c r="J1567" s="821"/>
      <c r="K1567" s="787"/>
      <c r="L1567" s="817"/>
    </row>
    <row r="1568" spans="1:12" ht="37.5">
      <c r="A1568" s="820"/>
      <c r="B1568" s="820"/>
      <c r="C1568" s="831" t="s">
        <v>2996</v>
      </c>
      <c r="D1568" s="787"/>
      <c r="H1568" s="820"/>
      <c r="I1568" s="820" t="str">
        <f>I$63</f>
        <v>S3</v>
      </c>
      <c r="J1568" s="821"/>
      <c r="K1568" s="787"/>
      <c r="L1568" s="817"/>
    </row>
    <row r="1569" spans="1:12">
      <c r="A1569" s="820"/>
      <c r="B1569" s="820" t="s">
        <v>2518</v>
      </c>
      <c r="C1569" s="821"/>
      <c r="D1569" s="787"/>
      <c r="E1569" s="817"/>
      <c r="H1569" s="820"/>
      <c r="I1569" s="820" t="str">
        <f>I$64</f>
        <v>S4</v>
      </c>
      <c r="J1569" s="847"/>
      <c r="K1569" s="787"/>
      <c r="L1569" s="817"/>
    </row>
    <row r="1570" spans="1:12" ht="25">
      <c r="A1570" s="820"/>
      <c r="B1570" s="820" t="str">
        <f>B$60</f>
        <v>MA</v>
      </c>
      <c r="C1570" s="925" t="s">
        <v>3495</v>
      </c>
      <c r="D1570" s="787" t="s">
        <v>3280</v>
      </c>
      <c r="E1570" s="817"/>
    </row>
    <row r="1571" spans="1:12">
      <c r="A1571" s="820"/>
      <c r="B1571" s="820" t="str">
        <f>B$61</f>
        <v>S1</v>
      </c>
      <c r="C1571" s="821"/>
      <c r="D1571" s="787"/>
      <c r="E1571" s="817"/>
      <c r="H1571" s="820"/>
      <c r="I1571" s="820"/>
      <c r="J1571" s="831" t="s">
        <v>2997</v>
      </c>
      <c r="K1571" s="787"/>
      <c r="L1571" s="817"/>
    </row>
    <row r="1572" spans="1:12">
      <c r="A1572" s="820"/>
      <c r="B1572" s="820" t="str">
        <f>B$62</f>
        <v>S2</v>
      </c>
      <c r="C1572" s="821"/>
      <c r="D1572" s="787"/>
      <c r="E1572" s="817"/>
      <c r="H1572" s="820"/>
      <c r="I1572" s="820" t="s">
        <v>2518</v>
      </c>
      <c r="J1572" s="821"/>
      <c r="K1572" s="787"/>
      <c r="L1572" s="817"/>
    </row>
    <row r="1573" spans="1:12">
      <c r="A1573" s="820"/>
      <c r="B1573" s="820" t="str">
        <f>B$63</f>
        <v>S3</v>
      </c>
      <c r="C1573" s="821"/>
      <c r="D1573" s="787"/>
      <c r="E1573" s="817"/>
      <c r="H1573" s="820"/>
      <c r="I1573" s="820" t="str">
        <f>I$60</f>
        <v>MA</v>
      </c>
      <c r="J1573" s="821"/>
      <c r="K1573" s="787"/>
      <c r="L1573" s="817"/>
    </row>
    <row r="1574" spans="1:12">
      <c r="A1574" s="820"/>
      <c r="B1574" s="820" t="str">
        <f>B$64</f>
        <v>S4</v>
      </c>
      <c r="C1574" s="847"/>
      <c r="D1574" s="787"/>
      <c r="E1574" s="817"/>
      <c r="H1574" s="820"/>
      <c r="I1574" s="820" t="str">
        <f>I$61</f>
        <v>S1</v>
      </c>
      <c r="J1574" s="821"/>
      <c r="K1574" s="787"/>
      <c r="L1574" s="817"/>
    </row>
    <row r="1575" spans="1:12">
      <c r="E1575" s="817"/>
      <c r="H1575" s="820"/>
      <c r="I1575" s="820" t="str">
        <f>I$62</f>
        <v>S2</v>
      </c>
      <c r="J1575" s="821"/>
      <c r="K1575" s="787"/>
      <c r="L1575" s="817"/>
    </row>
    <row r="1576" spans="1:12">
      <c r="A1576" s="820"/>
      <c r="B1576" s="820"/>
      <c r="C1576" s="831" t="s">
        <v>2998</v>
      </c>
      <c r="D1576" s="787"/>
      <c r="H1576" s="820"/>
      <c r="I1576" s="820" t="str">
        <f>I$63</f>
        <v>S3</v>
      </c>
      <c r="J1576" s="821"/>
      <c r="K1576" s="787"/>
      <c r="L1576" s="817"/>
    </row>
    <row r="1577" spans="1:12" ht="25">
      <c r="A1577" s="820"/>
      <c r="B1577" s="820"/>
      <c r="C1577" s="831" t="s">
        <v>2999</v>
      </c>
      <c r="D1577" s="787"/>
      <c r="H1577" s="820"/>
      <c r="I1577" s="820"/>
      <c r="J1577" s="821"/>
      <c r="K1577" s="787"/>
      <c r="L1577" s="817"/>
    </row>
    <row r="1578" spans="1:12">
      <c r="A1578" s="820"/>
      <c r="B1578" s="820" t="s">
        <v>2518</v>
      </c>
      <c r="C1578" s="821"/>
      <c r="D1578" s="787"/>
      <c r="E1578" s="817"/>
      <c r="H1578" s="820"/>
      <c r="I1578" s="820" t="str">
        <f>I$64</f>
        <v>S4</v>
      </c>
      <c r="J1578" s="847"/>
      <c r="K1578" s="787"/>
      <c r="L1578" s="817"/>
    </row>
    <row r="1579" spans="1:12" ht="37.5">
      <c r="A1579" s="820"/>
      <c r="B1579" s="820" t="str">
        <f>B$60</f>
        <v>MA</v>
      </c>
      <c r="C1579" s="908" t="s">
        <v>3496</v>
      </c>
      <c r="D1579" s="923" t="s">
        <v>3280</v>
      </c>
      <c r="E1579" s="817"/>
    </row>
    <row r="1580" spans="1:12">
      <c r="A1580" s="820"/>
      <c r="B1580" s="820" t="str">
        <f>B$61</f>
        <v>S1</v>
      </c>
      <c r="C1580" s="821"/>
      <c r="D1580" s="787"/>
      <c r="E1580" s="817"/>
      <c r="H1580" s="820"/>
      <c r="I1580" s="820"/>
      <c r="J1580" s="831" t="s">
        <v>3000</v>
      </c>
      <c r="K1580" s="787"/>
      <c r="L1580" s="817"/>
    </row>
    <row r="1581" spans="1:12">
      <c r="A1581" s="820"/>
      <c r="B1581" s="820" t="str">
        <f>B$62</f>
        <v>S2</v>
      </c>
      <c r="C1581" s="821"/>
      <c r="D1581" s="787"/>
      <c r="E1581" s="817"/>
      <c r="H1581" s="820"/>
      <c r="I1581" s="820" t="s">
        <v>2518</v>
      </c>
      <c r="J1581" s="821"/>
      <c r="K1581" s="787"/>
      <c r="L1581" s="817"/>
    </row>
    <row r="1582" spans="1:12">
      <c r="A1582" s="820"/>
      <c r="B1582" s="820" t="str">
        <f>B$63</f>
        <v>S3</v>
      </c>
      <c r="C1582" s="821"/>
      <c r="D1582" s="787"/>
      <c r="E1582" s="817"/>
      <c r="H1582" s="820"/>
      <c r="I1582" s="820" t="str">
        <f>I$60</f>
        <v>MA</v>
      </c>
      <c r="J1582" s="821"/>
      <c r="K1582" s="787"/>
      <c r="L1582" s="817"/>
    </row>
    <row r="1583" spans="1:12">
      <c r="A1583" s="820"/>
      <c r="B1583" s="820" t="str">
        <f>B$64</f>
        <v>S4</v>
      </c>
      <c r="C1583" s="847"/>
      <c r="D1583" s="787"/>
      <c r="E1583" s="817"/>
      <c r="H1583" s="820"/>
      <c r="I1583" s="820" t="str">
        <f>I$61</f>
        <v>S1</v>
      </c>
      <c r="J1583" s="821"/>
      <c r="K1583" s="787"/>
      <c r="L1583" s="817"/>
    </row>
    <row r="1584" spans="1:12">
      <c r="E1584" s="817"/>
      <c r="H1584" s="820"/>
      <c r="I1584" s="820" t="str">
        <f>I$62</f>
        <v>S2</v>
      </c>
      <c r="J1584" s="821"/>
      <c r="K1584" s="787"/>
      <c r="L1584" s="817"/>
    </row>
    <row r="1585" spans="1:12">
      <c r="A1585" s="820"/>
      <c r="B1585" s="820"/>
      <c r="C1585" s="831" t="s">
        <v>3001</v>
      </c>
      <c r="D1585" s="787"/>
      <c r="H1585" s="820"/>
      <c r="I1585" s="820" t="str">
        <f>I$63</f>
        <v>S3</v>
      </c>
      <c r="J1585" s="821"/>
      <c r="K1585" s="787"/>
      <c r="L1585" s="817"/>
    </row>
    <row r="1586" spans="1:12" ht="62.5">
      <c r="A1586" s="820"/>
      <c r="B1586" s="820"/>
      <c r="C1586" s="831" t="s">
        <v>3002</v>
      </c>
      <c r="D1586" s="787"/>
      <c r="H1586" s="820"/>
      <c r="I1586" s="820"/>
      <c r="J1586" s="821"/>
      <c r="K1586" s="787"/>
      <c r="L1586" s="817"/>
    </row>
    <row r="1587" spans="1:12">
      <c r="A1587" s="820"/>
      <c r="B1587" s="820" t="s">
        <v>2518</v>
      </c>
      <c r="C1587" s="821"/>
      <c r="D1587" s="787"/>
      <c r="E1587" s="817"/>
      <c r="H1587" s="820"/>
      <c r="I1587" s="820" t="str">
        <f>I$64</f>
        <v>S4</v>
      </c>
      <c r="J1587" s="847"/>
      <c r="K1587" s="787"/>
      <c r="L1587" s="817"/>
    </row>
    <row r="1588" spans="1:12" ht="25">
      <c r="A1588" s="820"/>
      <c r="B1588" s="820" t="str">
        <f>B$60</f>
        <v>MA</v>
      </c>
      <c r="C1588" s="908" t="s">
        <v>3497</v>
      </c>
      <c r="D1588" s="923" t="s">
        <v>3280</v>
      </c>
      <c r="E1588" s="817"/>
    </row>
    <row r="1589" spans="1:12" ht="58.5" customHeight="1">
      <c r="A1589" s="820"/>
      <c r="B1589" s="820" t="str">
        <f>B$61</f>
        <v>S1</v>
      </c>
      <c r="C1589" s="821"/>
      <c r="D1589" s="787"/>
      <c r="E1589" s="817"/>
      <c r="H1589" s="842">
        <v>10.1</v>
      </c>
      <c r="I1589" s="796"/>
      <c r="J1589" s="845" t="s">
        <v>3003</v>
      </c>
      <c r="K1589" s="825"/>
      <c r="L1589" s="826"/>
    </row>
    <row r="1590" spans="1:12">
      <c r="A1590" s="820"/>
      <c r="B1590" s="820" t="str">
        <f>B$62</f>
        <v>S2</v>
      </c>
      <c r="C1590" s="821"/>
      <c r="D1590" s="787"/>
      <c r="E1590" s="817"/>
      <c r="H1590" s="820"/>
      <c r="I1590" s="820"/>
      <c r="J1590" s="831" t="s">
        <v>3004</v>
      </c>
      <c r="K1590" s="787"/>
      <c r="L1590" s="817"/>
    </row>
    <row r="1591" spans="1:12">
      <c r="A1591" s="820"/>
      <c r="B1591" s="820" t="str">
        <f>B$63</f>
        <v>S3</v>
      </c>
      <c r="C1591" s="821"/>
      <c r="D1591" s="787"/>
      <c r="E1591" s="817"/>
      <c r="H1591" s="820"/>
      <c r="I1591" s="820" t="s">
        <v>2518</v>
      </c>
      <c r="J1591" s="821"/>
      <c r="K1591" s="787"/>
      <c r="L1591" s="817"/>
    </row>
    <row r="1592" spans="1:12">
      <c r="A1592" s="820"/>
      <c r="B1592" s="820" t="str">
        <f>B$64</f>
        <v>S4</v>
      </c>
      <c r="C1592" s="847"/>
      <c r="D1592" s="787"/>
      <c r="E1592" s="817"/>
      <c r="H1592" s="820"/>
      <c r="I1592" s="820" t="str">
        <f>I$60</f>
        <v>MA</v>
      </c>
      <c r="J1592" s="821"/>
      <c r="K1592" s="787"/>
      <c r="L1592" s="817"/>
    </row>
    <row r="1593" spans="1:12">
      <c r="E1593" s="817"/>
      <c r="H1593" s="820"/>
      <c r="I1593" s="820" t="str">
        <f>I$61</f>
        <v>S1</v>
      </c>
      <c r="J1593" s="821"/>
      <c r="K1593" s="787"/>
      <c r="L1593" s="817"/>
    </row>
    <row r="1594" spans="1:12" ht="25">
      <c r="A1594" s="820"/>
      <c r="B1594" s="820"/>
      <c r="C1594" s="831" t="s">
        <v>3005</v>
      </c>
      <c r="D1594" s="787"/>
      <c r="H1594" s="820"/>
      <c r="I1594" s="820" t="str">
        <f>I$62</f>
        <v>S2</v>
      </c>
      <c r="J1594" s="821"/>
      <c r="K1594" s="787"/>
      <c r="L1594" s="817"/>
    </row>
    <row r="1595" spans="1:12" ht="62.5">
      <c r="A1595" s="820"/>
      <c r="B1595" s="820"/>
      <c r="C1595" s="831" t="s">
        <v>3006</v>
      </c>
      <c r="D1595" s="787"/>
      <c r="H1595" s="820"/>
      <c r="I1595" s="820"/>
      <c r="J1595" s="821"/>
      <c r="K1595" s="787"/>
      <c r="L1595" s="817"/>
    </row>
    <row r="1596" spans="1:12">
      <c r="A1596" s="820"/>
      <c r="B1596" s="820" t="s">
        <v>2518</v>
      </c>
      <c r="C1596" s="821"/>
      <c r="D1596" s="787"/>
      <c r="E1596" s="817"/>
      <c r="H1596" s="820"/>
      <c r="I1596" s="820" t="str">
        <f>I$63</f>
        <v>S3</v>
      </c>
      <c r="J1596" s="821"/>
      <c r="K1596" s="787"/>
      <c r="L1596" s="817"/>
    </row>
    <row r="1597" spans="1:12" ht="50">
      <c r="A1597" s="820"/>
      <c r="B1597" s="820" t="str">
        <f>B$60</f>
        <v>MA</v>
      </c>
      <c r="C1597" s="909" t="s">
        <v>3588</v>
      </c>
      <c r="D1597" s="910" t="s">
        <v>3280</v>
      </c>
      <c r="E1597" s="927" t="s">
        <v>3502</v>
      </c>
      <c r="H1597" s="820"/>
      <c r="I1597" s="820" t="str">
        <f>I$64</f>
        <v>S4</v>
      </c>
      <c r="J1597" s="847"/>
      <c r="K1597" s="787"/>
      <c r="L1597" s="817"/>
    </row>
    <row r="1598" spans="1:12">
      <c r="A1598" s="820"/>
      <c r="B1598" s="820" t="str">
        <f>B$61</f>
        <v>S1</v>
      </c>
      <c r="C1598" s="821"/>
      <c r="D1598" s="787"/>
      <c r="E1598" s="817"/>
    </row>
    <row r="1599" spans="1:12" ht="29.25" customHeight="1">
      <c r="A1599" s="820"/>
      <c r="B1599" s="820" t="str">
        <f>B$62</f>
        <v>S2</v>
      </c>
      <c r="C1599" s="821"/>
      <c r="D1599" s="787"/>
      <c r="E1599" s="817"/>
      <c r="H1599" s="820"/>
      <c r="I1599" s="820"/>
      <c r="J1599" s="831" t="s">
        <v>3007</v>
      </c>
      <c r="K1599" s="787"/>
      <c r="L1599" s="817"/>
    </row>
    <row r="1600" spans="1:12">
      <c r="A1600" s="820"/>
      <c r="B1600" s="820" t="str">
        <f>B$63</f>
        <v>S3</v>
      </c>
      <c r="C1600" s="821"/>
      <c r="D1600" s="787"/>
      <c r="E1600" s="817"/>
      <c r="H1600" s="820"/>
      <c r="I1600" s="820" t="s">
        <v>2518</v>
      </c>
      <c r="J1600" s="821"/>
      <c r="K1600" s="787"/>
      <c r="L1600" s="817"/>
    </row>
    <row r="1601" spans="1:12">
      <c r="A1601" s="820"/>
      <c r="B1601" s="820" t="str">
        <f>B$64</f>
        <v>S4</v>
      </c>
      <c r="C1601" s="847"/>
      <c r="D1601" s="787"/>
      <c r="E1601" s="817"/>
      <c r="H1601" s="820"/>
      <c r="I1601" s="820" t="str">
        <f>I$60</f>
        <v>MA</v>
      </c>
      <c r="J1601" s="821"/>
      <c r="K1601" s="787"/>
      <c r="L1601" s="817"/>
    </row>
    <row r="1602" spans="1:12">
      <c r="E1602" s="817"/>
      <c r="H1602" s="820"/>
      <c r="I1602" s="820" t="str">
        <f>I$61</f>
        <v>S1</v>
      </c>
      <c r="J1602" s="821"/>
      <c r="K1602" s="787"/>
      <c r="L1602" s="817"/>
    </row>
    <row r="1603" spans="1:12" ht="25">
      <c r="A1603" s="820"/>
      <c r="B1603" s="820"/>
      <c r="C1603" s="831" t="s">
        <v>3008</v>
      </c>
      <c r="D1603" s="787"/>
      <c r="H1603" s="820"/>
      <c r="I1603" s="820" t="str">
        <f>I$62</f>
        <v>S2</v>
      </c>
      <c r="J1603" s="821"/>
      <c r="K1603" s="787"/>
      <c r="L1603" s="817"/>
    </row>
    <row r="1604" spans="1:12">
      <c r="A1604" s="820"/>
      <c r="B1604" s="820" t="s">
        <v>2518</v>
      </c>
      <c r="C1604" s="821"/>
      <c r="D1604" s="787"/>
      <c r="E1604" s="817"/>
      <c r="H1604" s="820"/>
      <c r="I1604" s="820" t="str">
        <f>I$63</f>
        <v>S3</v>
      </c>
      <c r="J1604" s="821"/>
      <c r="K1604" s="787"/>
      <c r="L1604" s="817"/>
    </row>
    <row r="1605" spans="1:12" ht="37.5">
      <c r="A1605" s="820"/>
      <c r="B1605" s="820" t="str">
        <f>B$60</f>
        <v>MA</v>
      </c>
      <c r="C1605" s="908" t="s">
        <v>3503</v>
      </c>
      <c r="D1605" s="923" t="s">
        <v>3280</v>
      </c>
      <c r="E1605" s="817"/>
      <c r="H1605" s="820"/>
      <c r="I1605" s="820" t="str">
        <f>I$64</f>
        <v>S4</v>
      </c>
      <c r="J1605" s="847"/>
      <c r="K1605" s="787"/>
      <c r="L1605" s="817"/>
    </row>
    <row r="1606" spans="1:12">
      <c r="A1606" s="820"/>
      <c r="B1606" s="820" t="str">
        <f>B$61</f>
        <v>S1</v>
      </c>
      <c r="C1606" s="821"/>
      <c r="D1606" s="787"/>
      <c r="E1606" s="817"/>
    </row>
    <row r="1607" spans="1:12" ht="28.5" customHeight="1">
      <c r="A1607" s="820"/>
      <c r="B1607" s="820" t="str">
        <f>B$62</f>
        <v>S2</v>
      </c>
      <c r="C1607" s="821"/>
      <c r="D1607" s="787"/>
      <c r="E1607" s="817"/>
      <c r="H1607" s="820"/>
      <c r="I1607" s="820"/>
      <c r="J1607" s="831" t="s">
        <v>3009</v>
      </c>
      <c r="K1607" s="787"/>
      <c r="L1607" s="817"/>
    </row>
    <row r="1608" spans="1:12">
      <c r="A1608" s="820"/>
      <c r="B1608" s="820" t="str">
        <f>B$63</f>
        <v>S3</v>
      </c>
      <c r="C1608" s="821"/>
      <c r="D1608" s="787"/>
      <c r="E1608" s="817"/>
      <c r="H1608" s="820"/>
      <c r="I1608" s="820" t="s">
        <v>2518</v>
      </c>
      <c r="J1608" s="821"/>
      <c r="K1608" s="787"/>
      <c r="L1608" s="817"/>
    </row>
    <row r="1609" spans="1:12" ht="16.5" customHeight="1">
      <c r="A1609" s="820"/>
      <c r="B1609" s="820" t="str">
        <f>B$64</f>
        <v>S4</v>
      </c>
      <c r="C1609" s="847"/>
      <c r="D1609" s="787"/>
      <c r="E1609" s="817"/>
      <c r="H1609" s="820"/>
      <c r="I1609" s="820" t="str">
        <f>I$60</f>
        <v>MA</v>
      </c>
      <c r="J1609" s="821"/>
      <c r="K1609" s="787"/>
      <c r="L1609" s="817"/>
    </row>
    <row r="1610" spans="1:12">
      <c r="E1610" s="817"/>
      <c r="H1610" s="820"/>
      <c r="I1610" s="820" t="str">
        <f>I$61</f>
        <v>S1</v>
      </c>
      <c r="J1610" s="821"/>
      <c r="K1610" s="787"/>
      <c r="L1610" s="817"/>
    </row>
    <row r="1611" spans="1:12">
      <c r="A1611" s="820"/>
      <c r="B1611" s="820"/>
      <c r="C1611" s="831" t="s">
        <v>3010</v>
      </c>
      <c r="D1611" s="787"/>
      <c r="H1611" s="820"/>
      <c r="I1611" s="820" t="str">
        <f>I$62</f>
        <v>S2</v>
      </c>
      <c r="J1611" s="821"/>
      <c r="K1611" s="787"/>
      <c r="L1611" s="817"/>
    </row>
    <row r="1612" spans="1:12">
      <c r="A1612" s="820"/>
      <c r="B1612" s="820" t="s">
        <v>2518</v>
      </c>
      <c r="C1612" s="821"/>
      <c r="D1612" s="787"/>
      <c r="E1612" s="817"/>
      <c r="H1612" s="820"/>
      <c r="I1612" s="820" t="str">
        <f>I$63</f>
        <v>S3</v>
      </c>
      <c r="J1612" s="821"/>
      <c r="K1612" s="787"/>
      <c r="L1612" s="817"/>
    </row>
    <row r="1613" spans="1:12" ht="25">
      <c r="A1613" s="820"/>
      <c r="B1613" s="820" t="str">
        <f>B$60</f>
        <v>MA</v>
      </c>
      <c r="C1613" s="908" t="s">
        <v>3504</v>
      </c>
      <c r="D1613" s="923" t="s">
        <v>3280</v>
      </c>
      <c r="E1613" s="817"/>
      <c r="H1613" s="820"/>
      <c r="I1613" s="820" t="str">
        <f>I$64</f>
        <v>S4</v>
      </c>
      <c r="J1613" s="847"/>
      <c r="K1613" s="787"/>
      <c r="L1613" s="817"/>
    </row>
    <row r="1614" spans="1:12">
      <c r="A1614" s="820"/>
      <c r="B1614" s="820" t="str">
        <f>B$61</f>
        <v>S1</v>
      </c>
      <c r="C1614" s="821"/>
      <c r="D1614" s="787"/>
      <c r="E1614" s="817"/>
    </row>
    <row r="1615" spans="1:12" ht="46.5" customHeight="1">
      <c r="A1615" s="820"/>
      <c r="B1615" s="820" t="str">
        <f>B$62</f>
        <v>S2</v>
      </c>
      <c r="C1615" s="821"/>
      <c r="D1615" s="787"/>
      <c r="E1615" s="817"/>
      <c r="H1615" s="796">
        <v>10.11</v>
      </c>
      <c r="I1615" s="796"/>
      <c r="J1615" s="845" t="s">
        <v>3011</v>
      </c>
      <c r="K1615" s="825"/>
      <c r="L1615" s="826"/>
    </row>
    <row r="1616" spans="1:12" ht="24" customHeight="1">
      <c r="A1616" s="820"/>
      <c r="B1616" s="820" t="str">
        <f>B$63</f>
        <v>S3</v>
      </c>
      <c r="C1616" s="821"/>
      <c r="D1616" s="787"/>
      <c r="E1616" s="817"/>
      <c r="H1616" s="820"/>
      <c r="I1616" s="820"/>
      <c r="J1616" s="831" t="s">
        <v>3012</v>
      </c>
      <c r="K1616" s="787"/>
      <c r="L1616" s="817"/>
    </row>
    <row r="1617" spans="1:12">
      <c r="A1617" s="820"/>
      <c r="B1617" s="820" t="str">
        <f>B$64</f>
        <v>S4</v>
      </c>
      <c r="C1617" s="847"/>
      <c r="D1617" s="787"/>
      <c r="E1617" s="817"/>
      <c r="H1617" s="820"/>
      <c r="I1617" s="820" t="s">
        <v>2518</v>
      </c>
      <c r="J1617" s="821"/>
      <c r="K1617" s="787"/>
      <c r="L1617" s="817"/>
    </row>
    <row r="1618" spans="1:12">
      <c r="E1618" s="817"/>
      <c r="H1618" s="820"/>
      <c r="I1618" s="820" t="str">
        <f>I$60</f>
        <v>MA</v>
      </c>
      <c r="J1618" s="821"/>
      <c r="K1618" s="787"/>
      <c r="L1618" s="817"/>
    </row>
    <row r="1619" spans="1:12" ht="25">
      <c r="A1619" s="796">
        <v>9.1999999999999993</v>
      </c>
      <c r="B1619" s="796"/>
      <c r="C1619" s="845" t="s">
        <v>2921</v>
      </c>
      <c r="D1619" s="825">
        <v>3</v>
      </c>
      <c r="H1619" s="820"/>
      <c r="I1619" s="820" t="str">
        <f>I$61</f>
        <v>S1</v>
      </c>
      <c r="J1619" s="821"/>
      <c r="K1619" s="787"/>
      <c r="L1619" s="817"/>
    </row>
    <row r="1620" spans="1:12">
      <c r="A1620" s="820"/>
      <c r="B1620" s="820"/>
      <c r="C1620" s="831" t="s">
        <v>3013</v>
      </c>
      <c r="D1620" s="787"/>
      <c r="E1620" s="817"/>
      <c r="H1620" s="820"/>
      <c r="I1620" s="820" t="str">
        <f>I$62</f>
        <v>S2</v>
      </c>
      <c r="J1620" s="821"/>
      <c r="K1620" s="787"/>
      <c r="L1620" s="817"/>
    </row>
    <row r="1621" spans="1:12">
      <c r="A1621" s="820"/>
      <c r="B1621" s="820" t="s">
        <v>2518</v>
      </c>
      <c r="C1621" s="821"/>
      <c r="D1621" s="787"/>
      <c r="E1621" s="817"/>
      <c r="H1621" s="820"/>
      <c r="I1621" s="820" t="str">
        <f>I$63</f>
        <v>S3</v>
      </c>
      <c r="J1621" s="821"/>
      <c r="K1621" s="787"/>
      <c r="L1621" s="817"/>
    </row>
    <row r="1622" spans="1:12" ht="37.5">
      <c r="A1622" s="820"/>
      <c r="B1622" s="820" t="str">
        <f>B$60</f>
        <v>MA</v>
      </c>
      <c r="C1622" s="908" t="s">
        <v>3505</v>
      </c>
      <c r="D1622" s="923" t="s">
        <v>3280</v>
      </c>
      <c r="E1622" s="817"/>
      <c r="H1622" s="820"/>
      <c r="I1622" s="820" t="str">
        <f>I$64</f>
        <v>S4</v>
      </c>
      <c r="J1622" s="847"/>
      <c r="K1622" s="787"/>
      <c r="L1622" s="817"/>
    </row>
    <row r="1623" spans="1:12">
      <c r="A1623" s="820"/>
      <c r="B1623" s="820" t="str">
        <f>B$61</f>
        <v>S1</v>
      </c>
      <c r="C1623" s="821"/>
      <c r="D1623" s="787"/>
      <c r="E1623" s="817"/>
    </row>
    <row r="1624" spans="1:12" ht="30.75" customHeight="1">
      <c r="A1624" s="820"/>
      <c r="B1624" s="820" t="str">
        <f>B$62</f>
        <v>S2</v>
      </c>
      <c r="C1624" s="821"/>
      <c r="D1624" s="787"/>
      <c r="E1624" s="817"/>
      <c r="H1624" s="820"/>
      <c r="I1624" s="820"/>
      <c r="J1624" s="831" t="s">
        <v>3014</v>
      </c>
      <c r="K1624" s="787"/>
      <c r="L1624" s="817"/>
    </row>
    <row r="1625" spans="1:12">
      <c r="A1625" s="820"/>
      <c r="B1625" s="820" t="str">
        <f>B$63</f>
        <v>S3</v>
      </c>
      <c r="C1625" s="821"/>
      <c r="D1625" s="787"/>
      <c r="E1625" s="817"/>
      <c r="H1625" s="820"/>
      <c r="I1625" s="820" t="s">
        <v>2518</v>
      </c>
      <c r="J1625" s="821"/>
      <c r="K1625" s="787"/>
      <c r="L1625" s="817"/>
    </row>
    <row r="1626" spans="1:12">
      <c r="A1626" s="820"/>
      <c r="B1626" s="820" t="str">
        <f>B$64</f>
        <v>S4</v>
      </c>
      <c r="C1626" s="847"/>
      <c r="D1626" s="787"/>
      <c r="E1626" s="817"/>
      <c r="H1626" s="820"/>
      <c r="I1626" s="820" t="str">
        <f>I$60</f>
        <v>MA</v>
      </c>
      <c r="J1626" s="821"/>
      <c r="K1626" s="787"/>
      <c r="L1626" s="817"/>
    </row>
    <row r="1627" spans="1:12">
      <c r="H1627" s="820"/>
      <c r="I1627" s="820" t="str">
        <f>I$61</f>
        <v>S1</v>
      </c>
      <c r="J1627" s="821"/>
      <c r="K1627" s="787"/>
      <c r="L1627" s="817"/>
    </row>
    <row r="1628" spans="1:12" ht="25">
      <c r="A1628" s="820"/>
      <c r="B1628" s="820"/>
      <c r="C1628" s="831" t="s">
        <v>3015</v>
      </c>
      <c r="D1628" s="787"/>
      <c r="E1628" s="826"/>
      <c r="H1628" s="820"/>
      <c r="I1628" s="820" t="str">
        <f>I$62</f>
        <v>S2</v>
      </c>
      <c r="J1628" s="821"/>
      <c r="K1628" s="787"/>
      <c r="L1628" s="817"/>
    </row>
    <row r="1629" spans="1:12">
      <c r="A1629" s="820"/>
      <c r="B1629" s="820" t="s">
        <v>2518</v>
      </c>
      <c r="C1629" s="821"/>
      <c r="D1629" s="787"/>
      <c r="E1629" s="817"/>
      <c r="H1629" s="820"/>
      <c r="I1629" s="820" t="str">
        <f>I$63</f>
        <v>S3</v>
      </c>
      <c r="J1629" s="821"/>
      <c r="K1629" s="787"/>
      <c r="L1629" s="817"/>
    </row>
    <row r="1630" spans="1:12" ht="62.5">
      <c r="A1630" s="820"/>
      <c r="B1630" s="820" t="str">
        <f>B$60</f>
        <v>MA</v>
      </c>
      <c r="C1630" s="908" t="s">
        <v>3506</v>
      </c>
      <c r="D1630" s="923" t="s">
        <v>3280</v>
      </c>
      <c r="E1630" s="817"/>
      <c r="H1630" s="820"/>
      <c r="I1630" s="820" t="str">
        <f>I$64</f>
        <v>S4</v>
      </c>
      <c r="J1630" s="847"/>
      <c r="K1630" s="787"/>
      <c r="L1630" s="817"/>
    </row>
    <row r="1631" spans="1:12">
      <c r="A1631" s="820"/>
      <c r="B1631" s="820" t="str">
        <f>B$61</f>
        <v>S1</v>
      </c>
      <c r="C1631" s="821"/>
      <c r="D1631" s="787"/>
      <c r="E1631" s="817"/>
    </row>
    <row r="1632" spans="1:12" ht="29.25" customHeight="1">
      <c r="A1632" s="820"/>
      <c r="B1632" s="820" t="str">
        <f>B$62</f>
        <v>S2</v>
      </c>
      <c r="C1632" s="821"/>
      <c r="D1632" s="787"/>
      <c r="E1632" s="817"/>
      <c r="H1632" s="796">
        <v>10.119999999999999</v>
      </c>
      <c r="I1632" s="796"/>
      <c r="J1632" s="845" t="s">
        <v>3016</v>
      </c>
      <c r="K1632" s="825"/>
      <c r="L1632" s="826"/>
    </row>
    <row r="1633" spans="1:36" ht="30.75" customHeight="1">
      <c r="A1633" s="820"/>
      <c r="B1633" s="820" t="str">
        <f>B$63</f>
        <v>S3</v>
      </c>
      <c r="C1633" s="821"/>
      <c r="D1633" s="787"/>
      <c r="E1633" s="817"/>
      <c r="H1633" s="820"/>
      <c r="I1633" s="820"/>
      <c r="J1633" s="831" t="s">
        <v>3017</v>
      </c>
      <c r="K1633" s="787"/>
      <c r="L1633" s="817"/>
    </row>
    <row r="1634" spans="1:36">
      <c r="A1634" s="820"/>
      <c r="B1634" s="820" t="str">
        <f>B$64</f>
        <v>S4</v>
      </c>
      <c r="C1634" s="847"/>
      <c r="D1634" s="787"/>
      <c r="E1634" s="817"/>
      <c r="H1634" s="820"/>
      <c r="I1634" s="820" t="s">
        <v>2518</v>
      </c>
      <c r="J1634" s="821"/>
      <c r="K1634" s="787"/>
      <c r="L1634" s="817"/>
    </row>
    <row r="1635" spans="1:36">
      <c r="E1635" s="817"/>
      <c r="H1635" s="820"/>
      <c r="I1635" s="820" t="str">
        <f>I$60</f>
        <v>MA</v>
      </c>
      <c r="J1635" s="821"/>
      <c r="K1635" s="787"/>
      <c r="L1635" s="817"/>
    </row>
    <row r="1636" spans="1:36" ht="25">
      <c r="A1636" s="820"/>
      <c r="B1636" s="820"/>
      <c r="C1636" s="831" t="s">
        <v>3018</v>
      </c>
      <c r="D1636" s="787"/>
      <c r="H1636" s="820"/>
      <c r="I1636" s="820" t="str">
        <f>I$61</f>
        <v>S1</v>
      </c>
      <c r="J1636" s="821"/>
      <c r="K1636" s="787"/>
      <c r="L1636" s="817"/>
    </row>
    <row r="1637" spans="1:36">
      <c r="A1637" s="820"/>
      <c r="B1637" s="820" t="s">
        <v>2518</v>
      </c>
      <c r="C1637" s="821"/>
      <c r="D1637" s="787"/>
      <c r="E1637" s="817"/>
      <c r="H1637" s="820"/>
      <c r="I1637" s="820" t="str">
        <f>I$62</f>
        <v>S2</v>
      </c>
      <c r="J1637" s="821"/>
      <c r="K1637" s="787"/>
      <c r="L1637" s="817"/>
    </row>
    <row r="1638" spans="1:36" ht="37.5">
      <c r="A1638" s="820"/>
      <c r="B1638" s="820" t="str">
        <f>B$60</f>
        <v>MA</v>
      </c>
      <c r="C1638" s="908" t="s">
        <v>3507</v>
      </c>
      <c r="D1638" s="923" t="s">
        <v>3280</v>
      </c>
      <c r="E1638" s="817"/>
      <c r="H1638" s="820"/>
      <c r="I1638" s="820" t="str">
        <f>I$63</f>
        <v>S3</v>
      </c>
      <c r="J1638" s="821"/>
      <c r="K1638" s="787"/>
      <c r="L1638" s="817"/>
    </row>
    <row r="1639" spans="1:36">
      <c r="A1639" s="820"/>
      <c r="B1639" s="820" t="str">
        <f>B$61</f>
        <v>S1</v>
      </c>
      <c r="C1639" s="821"/>
      <c r="D1639" s="787"/>
      <c r="E1639" s="817"/>
      <c r="H1639" s="820"/>
      <c r="I1639" s="820" t="str">
        <f>I$64</f>
        <v>S4</v>
      </c>
      <c r="J1639" s="847"/>
      <c r="K1639" s="787"/>
      <c r="L1639" s="817"/>
    </row>
    <row r="1640" spans="1:36">
      <c r="A1640" s="820"/>
      <c r="B1640" s="820" t="str">
        <f>B$62</f>
        <v>S2</v>
      </c>
      <c r="C1640" s="821"/>
      <c r="D1640" s="787"/>
      <c r="E1640" s="817"/>
    </row>
    <row r="1641" spans="1:36" ht="27" customHeight="1">
      <c r="A1641" s="820"/>
      <c r="B1641" s="820" t="str">
        <f>B$63</f>
        <v>S3</v>
      </c>
      <c r="C1641" s="821"/>
      <c r="D1641" s="787"/>
      <c r="E1641" s="817"/>
      <c r="H1641" s="820"/>
      <c r="I1641" s="820"/>
      <c r="J1641" s="831" t="s">
        <v>3019</v>
      </c>
      <c r="K1641" s="787"/>
      <c r="L1641" s="817"/>
    </row>
    <row r="1642" spans="1:36">
      <c r="A1642" s="820"/>
      <c r="B1642" s="820" t="str">
        <f>B$64</f>
        <v>S4</v>
      </c>
      <c r="C1642" s="847"/>
      <c r="D1642" s="787"/>
      <c r="E1642" s="817"/>
      <c r="H1642" s="820"/>
      <c r="I1642" s="820" t="s">
        <v>2518</v>
      </c>
      <c r="J1642" s="821"/>
      <c r="K1642" s="787"/>
      <c r="L1642" s="817"/>
    </row>
    <row r="1643" spans="1:36">
      <c r="E1643" s="817"/>
      <c r="H1643" s="820"/>
      <c r="I1643" s="820" t="str">
        <f>I$60</f>
        <v>MA</v>
      </c>
      <c r="J1643" s="821"/>
      <c r="K1643" s="787"/>
      <c r="L1643" s="817"/>
    </row>
    <row r="1644" spans="1:36" ht="25">
      <c r="A1644" s="820"/>
      <c r="B1644" s="820"/>
      <c r="C1644" s="831" t="s">
        <v>3020</v>
      </c>
      <c r="D1644" s="787"/>
      <c r="H1644" s="820"/>
      <c r="I1644" s="820" t="str">
        <f>I$61</f>
        <v>S1</v>
      </c>
      <c r="J1644" s="821"/>
      <c r="K1644" s="787"/>
      <c r="L1644" s="817"/>
    </row>
    <row r="1645" spans="1:36">
      <c r="A1645" s="820"/>
      <c r="B1645" s="820" t="s">
        <v>2518</v>
      </c>
      <c r="C1645" s="821"/>
      <c r="D1645" s="787"/>
      <c r="E1645" s="817"/>
      <c r="H1645" s="820"/>
      <c r="I1645" s="820" t="str">
        <f>I$62</f>
        <v>S2</v>
      </c>
      <c r="J1645" s="821"/>
      <c r="K1645" s="787"/>
      <c r="L1645" s="817"/>
    </row>
    <row r="1646" spans="1:36" ht="37.5">
      <c r="A1646" s="820"/>
      <c r="B1646" s="820" t="str">
        <f>B$60</f>
        <v>MA</v>
      </c>
      <c r="C1646" s="908" t="s">
        <v>3508</v>
      </c>
      <c r="D1646" s="923" t="s">
        <v>3280</v>
      </c>
      <c r="E1646" s="817"/>
      <c r="H1646" s="820"/>
      <c r="I1646" s="820" t="str">
        <f>I$63</f>
        <v>S3</v>
      </c>
      <c r="J1646" s="821"/>
      <c r="K1646" s="787"/>
      <c r="L1646" s="817"/>
    </row>
    <row r="1647" spans="1:36">
      <c r="A1647" s="820"/>
      <c r="B1647" s="820" t="str">
        <f>B$61</f>
        <v>S1</v>
      </c>
      <c r="C1647" s="821"/>
      <c r="D1647" s="787"/>
      <c r="E1647" s="817"/>
      <c r="H1647" s="820"/>
      <c r="I1647" s="820" t="str">
        <f>I$64</f>
        <v>S4</v>
      </c>
      <c r="J1647" s="847"/>
      <c r="K1647" s="787"/>
      <c r="L1647" s="817"/>
    </row>
    <row r="1648" spans="1:36" s="848" customFormat="1" ht="14.25" customHeight="1">
      <c r="A1648" s="820"/>
      <c r="B1648" s="820" t="str">
        <f>B$62</f>
        <v>S2</v>
      </c>
      <c r="C1648" s="821"/>
      <c r="D1648" s="787"/>
      <c r="E1648" s="817"/>
      <c r="F1648" s="772"/>
      <c r="H1648" s="762"/>
      <c r="I1648" s="762"/>
      <c r="J1648" s="769"/>
      <c r="K1648" s="770"/>
      <c r="L1648" s="771"/>
      <c r="N1648" s="849"/>
      <c r="O1648" s="849"/>
      <c r="P1648" s="849"/>
      <c r="Q1648" s="849"/>
      <c r="R1648" s="849"/>
      <c r="S1648" s="849"/>
      <c r="T1648" s="849"/>
      <c r="U1648" s="849"/>
      <c r="V1648" s="849"/>
      <c r="W1648" s="849"/>
      <c r="X1648" s="849"/>
      <c r="Y1648" s="849"/>
      <c r="Z1648" s="849"/>
      <c r="AA1648" s="849"/>
      <c r="AB1648" s="849"/>
      <c r="AC1648" s="849"/>
      <c r="AD1648" s="849"/>
      <c r="AE1648" s="849"/>
      <c r="AF1648" s="849"/>
      <c r="AG1648" s="849"/>
      <c r="AH1648" s="849"/>
      <c r="AI1648" s="849"/>
      <c r="AJ1648" s="849"/>
    </row>
    <row r="1649" spans="1:6">
      <c r="A1649" s="820"/>
      <c r="B1649" s="820" t="str">
        <f>B$63</f>
        <v>S3</v>
      </c>
      <c r="C1649" s="821"/>
      <c r="D1649" s="787"/>
      <c r="E1649" s="817"/>
    </row>
    <row r="1650" spans="1:6">
      <c r="A1650" s="820"/>
      <c r="B1650" s="820" t="str">
        <f>B$64</f>
        <v>S4</v>
      </c>
      <c r="C1650" s="847"/>
      <c r="D1650" s="787"/>
      <c r="E1650" s="817"/>
    </row>
    <row r="1651" spans="1:6">
      <c r="E1651" s="817"/>
    </row>
    <row r="1652" spans="1:6" ht="37.5">
      <c r="A1652" s="796">
        <v>9.3000000000000007</v>
      </c>
      <c r="B1652" s="796"/>
      <c r="C1652" s="845" t="s">
        <v>2926</v>
      </c>
      <c r="D1652" s="825">
        <v>4</v>
      </c>
    </row>
    <row r="1653" spans="1:6" ht="25">
      <c r="A1653" s="820"/>
      <c r="B1653" s="820"/>
      <c r="C1653" s="831" t="s">
        <v>3021</v>
      </c>
      <c r="D1653" s="787"/>
      <c r="E1653" s="817"/>
    </row>
    <row r="1654" spans="1:6">
      <c r="A1654" s="820"/>
      <c r="B1654" s="820" t="s">
        <v>2518</v>
      </c>
      <c r="C1654" s="821"/>
      <c r="D1654" s="787"/>
      <c r="E1654" s="817"/>
    </row>
    <row r="1655" spans="1:6" ht="37.5">
      <c r="A1655" s="820"/>
      <c r="B1655" s="820" t="str">
        <f>B$60</f>
        <v>MA</v>
      </c>
      <c r="C1655" s="908" t="s">
        <v>3509</v>
      </c>
      <c r="D1655" s="923" t="s">
        <v>3280</v>
      </c>
      <c r="E1655" s="817"/>
    </row>
    <row r="1656" spans="1:6">
      <c r="A1656" s="820"/>
      <c r="B1656" s="820" t="str">
        <f>B$61</f>
        <v>S1</v>
      </c>
      <c r="C1656" s="821"/>
      <c r="D1656" s="787"/>
      <c r="E1656" s="817"/>
    </row>
    <row r="1657" spans="1:6">
      <c r="A1657" s="820"/>
      <c r="B1657" s="820" t="str">
        <f>B$62</f>
        <v>S2</v>
      </c>
      <c r="C1657" s="821"/>
      <c r="D1657" s="787"/>
      <c r="E1657" s="817"/>
    </row>
    <row r="1658" spans="1:6">
      <c r="A1658" s="820"/>
      <c r="B1658" s="820" t="str">
        <f>B$63</f>
        <v>S3</v>
      </c>
      <c r="C1658" s="821"/>
      <c r="D1658" s="787"/>
      <c r="E1658" s="817"/>
    </row>
    <row r="1659" spans="1:6">
      <c r="A1659" s="820"/>
      <c r="B1659" s="820" t="str">
        <f>B$64</f>
        <v>S4</v>
      </c>
      <c r="C1659" s="847"/>
      <c r="D1659" s="787"/>
      <c r="E1659" s="817"/>
    </row>
    <row r="1661" spans="1:6">
      <c r="A1661" s="843"/>
      <c r="B1661" s="843"/>
      <c r="C1661" s="829"/>
      <c r="D1661" s="787"/>
      <c r="E1661" s="826"/>
    </row>
    <row r="1662" spans="1:6" ht="25">
      <c r="A1662" s="820"/>
      <c r="B1662" s="820"/>
      <c r="C1662" s="831" t="s">
        <v>3022</v>
      </c>
      <c r="D1662" s="787"/>
      <c r="E1662" s="817"/>
    </row>
    <row r="1663" spans="1:6">
      <c r="A1663" s="820"/>
      <c r="B1663" s="820" t="s">
        <v>2518</v>
      </c>
      <c r="C1663" s="821"/>
      <c r="D1663" s="787"/>
      <c r="E1663" s="817"/>
    </row>
    <row r="1664" spans="1:6" ht="62.5">
      <c r="A1664" s="820"/>
      <c r="B1664" s="820" t="str">
        <f>B$60</f>
        <v>MA</v>
      </c>
      <c r="C1664" s="908" t="s">
        <v>3589</v>
      </c>
      <c r="D1664" s="923" t="s">
        <v>3280</v>
      </c>
      <c r="E1664" s="817"/>
      <c r="F1664" s="848"/>
    </row>
    <row r="1665" spans="1:5">
      <c r="A1665" s="820"/>
      <c r="B1665" s="820" t="str">
        <f>B$61</f>
        <v>S1</v>
      </c>
      <c r="C1665" s="821"/>
      <c r="D1665" s="787"/>
      <c r="E1665" s="817"/>
    </row>
    <row r="1666" spans="1:5">
      <c r="A1666" s="820"/>
      <c r="B1666" s="820" t="str">
        <f>B$62</f>
        <v>S2</v>
      </c>
      <c r="C1666" s="821"/>
      <c r="D1666" s="787"/>
      <c r="E1666" s="817"/>
    </row>
    <row r="1667" spans="1:5">
      <c r="A1667" s="820"/>
      <c r="B1667" s="820" t="str">
        <f>B$63</f>
        <v>S3</v>
      </c>
      <c r="C1667" s="821"/>
      <c r="D1667" s="787"/>
      <c r="E1667" s="817"/>
    </row>
    <row r="1668" spans="1:5">
      <c r="A1668" s="820"/>
      <c r="B1668" s="820" t="str">
        <f>B$64</f>
        <v>S4</v>
      </c>
      <c r="C1668" s="847"/>
      <c r="D1668" s="787"/>
      <c r="E1668" s="817"/>
    </row>
    <row r="1670" spans="1:5" ht="25">
      <c r="A1670" s="820"/>
      <c r="B1670" s="820"/>
      <c r="C1670" s="831" t="s">
        <v>3023</v>
      </c>
      <c r="D1670" s="787"/>
      <c r="E1670" s="817"/>
    </row>
    <row r="1671" spans="1:5">
      <c r="A1671" s="820"/>
      <c r="B1671" s="820" t="s">
        <v>2518</v>
      </c>
      <c r="C1671" s="821"/>
      <c r="D1671" s="787"/>
      <c r="E1671" s="817"/>
    </row>
    <row r="1672" spans="1:5">
      <c r="A1672" s="820"/>
      <c r="B1672" s="820" t="str">
        <f>B$60</f>
        <v>MA</v>
      </c>
      <c r="C1672" s="908" t="s">
        <v>3510</v>
      </c>
      <c r="D1672" s="923" t="s">
        <v>3280</v>
      </c>
      <c r="E1672" s="817"/>
    </row>
    <row r="1673" spans="1:5">
      <c r="A1673" s="820"/>
      <c r="B1673" s="820" t="str">
        <f>B$61</f>
        <v>S1</v>
      </c>
      <c r="C1673" s="821"/>
      <c r="D1673" s="787"/>
      <c r="E1673" s="817"/>
    </row>
    <row r="1674" spans="1:5">
      <c r="A1674" s="820"/>
      <c r="B1674" s="820" t="str">
        <f>B$62</f>
        <v>S2</v>
      </c>
      <c r="C1674" s="821"/>
      <c r="D1674" s="787"/>
      <c r="E1674" s="817"/>
    </row>
    <row r="1675" spans="1:5">
      <c r="A1675" s="820"/>
      <c r="B1675" s="820" t="str">
        <f>B$63</f>
        <v>S3</v>
      </c>
      <c r="C1675" s="821"/>
      <c r="D1675" s="787"/>
      <c r="E1675" s="817"/>
    </row>
    <row r="1676" spans="1:5">
      <c r="A1676" s="820"/>
      <c r="B1676" s="820" t="str">
        <f>B$64</f>
        <v>S4</v>
      </c>
      <c r="C1676" s="847"/>
      <c r="D1676" s="787"/>
      <c r="E1676" s="817"/>
    </row>
    <row r="1677" spans="1:5">
      <c r="E1677" s="817"/>
    </row>
    <row r="1678" spans="1:5" ht="62.5">
      <c r="A1678" s="820"/>
      <c r="B1678" s="820"/>
      <c r="C1678" s="831" t="s">
        <v>3024</v>
      </c>
      <c r="D1678" s="787"/>
    </row>
    <row r="1679" spans="1:5">
      <c r="A1679" s="820"/>
      <c r="B1679" s="820" t="s">
        <v>2518</v>
      </c>
      <c r="C1679" s="821"/>
      <c r="D1679" s="787"/>
      <c r="E1679" s="817"/>
    </row>
    <row r="1680" spans="1:5" ht="25">
      <c r="A1680" s="820"/>
      <c r="B1680" s="820" t="str">
        <f>B$60</f>
        <v>MA</v>
      </c>
      <c r="C1680" s="908" t="s">
        <v>3590</v>
      </c>
      <c r="D1680" s="923" t="s">
        <v>3280</v>
      </c>
      <c r="E1680" s="817"/>
    </row>
    <row r="1681" spans="1:5">
      <c r="A1681" s="820"/>
      <c r="B1681" s="820" t="str">
        <f>B$61</f>
        <v>S1</v>
      </c>
      <c r="C1681" s="821"/>
      <c r="D1681" s="787"/>
      <c r="E1681" s="817"/>
    </row>
    <row r="1682" spans="1:5">
      <c r="A1682" s="820"/>
      <c r="B1682" s="820" t="str">
        <f>B$62</f>
        <v>S2</v>
      </c>
      <c r="C1682" s="821"/>
      <c r="D1682" s="787"/>
      <c r="E1682" s="817"/>
    </row>
    <row r="1683" spans="1:5">
      <c r="A1683" s="820"/>
      <c r="B1683" s="820" t="str">
        <f>B$63</f>
        <v>S3</v>
      </c>
      <c r="C1683" s="821"/>
      <c r="D1683" s="787"/>
      <c r="E1683" s="817"/>
    </row>
    <row r="1684" spans="1:5">
      <c r="A1684" s="820"/>
      <c r="B1684" s="820" t="str">
        <f>B$64</f>
        <v>S4</v>
      </c>
      <c r="C1684" s="847"/>
      <c r="D1684" s="787"/>
      <c r="E1684" s="817"/>
    </row>
    <row r="1685" spans="1:5">
      <c r="E1685" s="817"/>
    </row>
    <row r="1686" spans="1:5" ht="50">
      <c r="A1686" s="796">
        <v>9.4</v>
      </c>
      <c r="B1686" s="796"/>
      <c r="C1686" s="845" t="s">
        <v>2934</v>
      </c>
      <c r="D1686" s="825">
        <v>3</v>
      </c>
    </row>
    <row r="1687" spans="1:5" ht="62.5">
      <c r="A1687" s="820"/>
      <c r="B1687" s="820"/>
      <c r="C1687" s="831" t="s">
        <v>3025</v>
      </c>
      <c r="D1687" s="787"/>
      <c r="E1687" s="817"/>
    </row>
    <row r="1688" spans="1:5">
      <c r="A1688" s="820"/>
      <c r="B1688" s="820" t="s">
        <v>2518</v>
      </c>
      <c r="C1688" s="821"/>
      <c r="D1688" s="787"/>
      <c r="E1688" s="817"/>
    </row>
    <row r="1689" spans="1:5" ht="50">
      <c r="A1689" s="820"/>
      <c r="B1689" s="820" t="str">
        <f>B$60</f>
        <v>MA</v>
      </c>
      <c r="C1689" s="908" t="s">
        <v>3591</v>
      </c>
      <c r="D1689" s="923" t="s">
        <v>3280</v>
      </c>
      <c r="E1689" s="817"/>
    </row>
    <row r="1690" spans="1:5">
      <c r="A1690" s="820"/>
      <c r="B1690" s="820" t="str">
        <f>B$61</f>
        <v>S1</v>
      </c>
      <c r="C1690" s="821"/>
      <c r="D1690" s="787"/>
      <c r="E1690" s="817"/>
    </row>
    <row r="1691" spans="1:5">
      <c r="A1691" s="820"/>
      <c r="B1691" s="820" t="str">
        <f>B$62</f>
        <v>S2</v>
      </c>
      <c r="C1691" s="821"/>
      <c r="D1691" s="787"/>
      <c r="E1691" s="817"/>
    </row>
    <row r="1692" spans="1:5">
      <c r="A1692" s="820"/>
      <c r="B1692" s="820" t="str">
        <f>B$63</f>
        <v>S3</v>
      </c>
      <c r="C1692" s="821"/>
      <c r="D1692" s="787"/>
      <c r="E1692" s="817"/>
    </row>
    <row r="1693" spans="1:5">
      <c r="A1693" s="820"/>
      <c r="B1693" s="820" t="str">
        <f>B$64</f>
        <v>S4</v>
      </c>
      <c r="C1693" s="847"/>
      <c r="D1693" s="787"/>
      <c r="E1693" s="817"/>
    </row>
    <row r="1695" spans="1:5" ht="25">
      <c r="A1695" s="820"/>
      <c r="B1695" s="820"/>
      <c r="C1695" s="831" t="s">
        <v>3026</v>
      </c>
      <c r="D1695" s="787"/>
      <c r="E1695" s="826"/>
    </row>
    <row r="1696" spans="1:5" ht="62.5">
      <c r="A1696" s="820"/>
      <c r="B1696" s="820"/>
      <c r="C1696" s="831" t="s">
        <v>3027</v>
      </c>
      <c r="D1696" s="787"/>
      <c r="E1696" s="826"/>
    </row>
    <row r="1697" spans="1:5">
      <c r="A1697" s="820"/>
      <c r="B1697" s="820" t="s">
        <v>2518</v>
      </c>
      <c r="C1697" s="821"/>
      <c r="D1697" s="787"/>
      <c r="E1697" s="817"/>
    </row>
    <row r="1698" spans="1:5" ht="37.5">
      <c r="A1698" s="820"/>
      <c r="B1698" s="820" t="str">
        <f>B$60</f>
        <v>MA</v>
      </c>
      <c r="C1698" s="908" t="s">
        <v>3592</v>
      </c>
      <c r="D1698" s="923" t="s">
        <v>3280</v>
      </c>
      <c r="E1698" s="817"/>
    </row>
    <row r="1699" spans="1:5">
      <c r="A1699" s="820"/>
      <c r="B1699" s="820" t="str">
        <f>B$61</f>
        <v>S1</v>
      </c>
      <c r="C1699" s="821"/>
      <c r="D1699" s="787"/>
      <c r="E1699" s="817"/>
    </row>
    <row r="1700" spans="1:5">
      <c r="A1700" s="820"/>
      <c r="B1700" s="820" t="str">
        <f>B$62</f>
        <v>S2</v>
      </c>
      <c r="C1700" s="821"/>
      <c r="D1700" s="787"/>
      <c r="E1700" s="817"/>
    </row>
    <row r="1701" spans="1:5">
      <c r="A1701" s="820"/>
      <c r="B1701" s="820" t="str">
        <f>B$63</f>
        <v>S3</v>
      </c>
      <c r="C1701" s="821"/>
      <c r="D1701" s="787"/>
      <c r="E1701" s="817"/>
    </row>
    <row r="1702" spans="1:5">
      <c r="A1702" s="820"/>
      <c r="B1702" s="820" t="str">
        <f>B$64</f>
        <v>S4</v>
      </c>
      <c r="C1702" s="847"/>
      <c r="D1702" s="787"/>
      <c r="E1702" s="817"/>
    </row>
    <row r="1703" spans="1:5">
      <c r="E1703" s="817"/>
    </row>
    <row r="1704" spans="1:5" ht="25">
      <c r="A1704" s="820"/>
      <c r="B1704" s="820"/>
      <c r="C1704" s="831" t="s">
        <v>3028</v>
      </c>
      <c r="D1704" s="787"/>
    </row>
    <row r="1705" spans="1:5" ht="75">
      <c r="A1705" s="820"/>
      <c r="B1705" s="820"/>
      <c r="C1705" s="831" t="s">
        <v>3029</v>
      </c>
      <c r="D1705" s="787"/>
    </row>
    <row r="1706" spans="1:5">
      <c r="A1706" s="820"/>
      <c r="B1706" s="820" t="s">
        <v>2518</v>
      </c>
      <c r="C1706" s="821"/>
      <c r="D1706" s="787"/>
      <c r="E1706" s="817"/>
    </row>
    <row r="1707" spans="1:5" ht="37.5">
      <c r="A1707" s="820"/>
      <c r="B1707" s="820" t="str">
        <f>B$60</f>
        <v>MA</v>
      </c>
      <c r="C1707" s="908" t="s">
        <v>3511</v>
      </c>
      <c r="D1707" s="923" t="s">
        <v>3280</v>
      </c>
      <c r="E1707" s="817"/>
    </row>
    <row r="1708" spans="1:5">
      <c r="A1708" s="820"/>
      <c r="B1708" s="820" t="str">
        <f>B$61</f>
        <v>S1</v>
      </c>
      <c r="C1708" s="821"/>
      <c r="D1708" s="787"/>
      <c r="E1708" s="817"/>
    </row>
    <row r="1709" spans="1:5">
      <c r="A1709" s="820"/>
      <c r="B1709" s="820" t="str">
        <f>B$62</f>
        <v>S2</v>
      </c>
      <c r="C1709" s="821"/>
      <c r="D1709" s="787"/>
      <c r="E1709" s="817"/>
    </row>
    <row r="1710" spans="1:5">
      <c r="A1710" s="820"/>
      <c r="B1710" s="820" t="str">
        <f>B$63</f>
        <v>S3</v>
      </c>
      <c r="C1710" s="821"/>
      <c r="D1710" s="787"/>
      <c r="E1710" s="817"/>
    </row>
    <row r="1711" spans="1:5">
      <c r="A1711" s="820"/>
      <c r="B1711" s="820" t="str">
        <f>B$64</f>
        <v>S4</v>
      </c>
      <c r="C1711" s="847"/>
      <c r="D1711" s="787"/>
      <c r="E1711" s="817"/>
    </row>
    <row r="1712" spans="1:5">
      <c r="E1712" s="817"/>
    </row>
    <row r="1713" spans="1:5" ht="25">
      <c r="A1713" s="820"/>
      <c r="B1713" s="820"/>
      <c r="C1713" s="831" t="s">
        <v>3030</v>
      </c>
      <c r="D1713" s="787"/>
    </row>
    <row r="1714" spans="1:5">
      <c r="A1714" s="820"/>
      <c r="B1714" s="820" t="s">
        <v>2518</v>
      </c>
      <c r="C1714" s="821"/>
      <c r="D1714" s="787"/>
      <c r="E1714" s="817"/>
    </row>
    <row r="1715" spans="1:5" ht="50">
      <c r="A1715" s="820"/>
      <c r="B1715" s="820" t="str">
        <f>B$60</f>
        <v>MA</v>
      </c>
      <c r="C1715" s="908" t="s">
        <v>3512</v>
      </c>
      <c r="D1715" s="923" t="s">
        <v>3280</v>
      </c>
      <c r="E1715" s="817"/>
    </row>
    <row r="1716" spans="1:5">
      <c r="A1716" s="820"/>
      <c r="B1716" s="820" t="str">
        <f>B$61</f>
        <v>S1</v>
      </c>
      <c r="C1716" s="821"/>
      <c r="D1716" s="787"/>
      <c r="E1716" s="817"/>
    </row>
    <row r="1717" spans="1:5">
      <c r="A1717" s="820"/>
      <c r="B1717" s="820" t="str">
        <f>B$62</f>
        <v>S2</v>
      </c>
      <c r="C1717" s="821"/>
      <c r="D1717" s="787"/>
      <c r="E1717" s="817"/>
    </row>
    <row r="1718" spans="1:5">
      <c r="A1718" s="820"/>
      <c r="B1718" s="820" t="str">
        <f>B$63</f>
        <v>S3</v>
      </c>
      <c r="C1718" s="821"/>
      <c r="D1718" s="787"/>
      <c r="E1718" s="817"/>
    </row>
    <row r="1719" spans="1:5">
      <c r="A1719" s="820"/>
      <c r="B1719" s="820" t="str">
        <f>B$64</f>
        <v>S4</v>
      </c>
      <c r="C1719" s="847"/>
      <c r="D1719" s="787"/>
      <c r="E1719" s="817"/>
    </row>
    <row r="1720" spans="1:5">
      <c r="E1720" s="817"/>
    </row>
    <row r="1721" spans="1:5" ht="25">
      <c r="A1721" s="820"/>
      <c r="B1721" s="820"/>
      <c r="C1721" s="831" t="s">
        <v>3031</v>
      </c>
      <c r="D1721" s="787"/>
    </row>
    <row r="1722" spans="1:5">
      <c r="A1722" s="820"/>
      <c r="B1722" s="820" t="s">
        <v>2518</v>
      </c>
      <c r="C1722" s="821"/>
      <c r="D1722" s="787"/>
      <c r="E1722" s="817"/>
    </row>
    <row r="1723" spans="1:5" ht="37.5">
      <c r="A1723" s="820"/>
      <c r="B1723" s="820" t="str">
        <f>B$60</f>
        <v>MA</v>
      </c>
      <c r="C1723" s="908" t="s">
        <v>3593</v>
      </c>
      <c r="D1723" s="923" t="s">
        <v>3280</v>
      </c>
      <c r="E1723" s="817"/>
    </row>
    <row r="1724" spans="1:5">
      <c r="A1724" s="820"/>
      <c r="B1724" s="820" t="str">
        <f>B$61</f>
        <v>S1</v>
      </c>
      <c r="C1724" s="821"/>
      <c r="D1724" s="787"/>
      <c r="E1724" s="817"/>
    </row>
    <row r="1725" spans="1:5">
      <c r="A1725" s="820"/>
      <c r="B1725" s="820" t="str">
        <f>B$62</f>
        <v>S2</v>
      </c>
      <c r="C1725" s="821"/>
      <c r="D1725" s="787"/>
      <c r="E1725" s="817"/>
    </row>
    <row r="1726" spans="1:5">
      <c r="A1726" s="820"/>
      <c r="B1726" s="820" t="str">
        <f>B$63</f>
        <v>S3</v>
      </c>
      <c r="C1726" s="821"/>
      <c r="D1726" s="787"/>
      <c r="E1726" s="817"/>
    </row>
    <row r="1727" spans="1:5">
      <c r="A1727" s="820"/>
      <c r="B1727" s="820" t="str">
        <f>B$64</f>
        <v>S4</v>
      </c>
      <c r="C1727" s="847"/>
      <c r="D1727" s="787"/>
      <c r="E1727" s="817"/>
    </row>
    <row r="1728" spans="1:5">
      <c r="E1728" s="817"/>
    </row>
    <row r="1729" spans="1:5" ht="52.5">
      <c r="A1729" s="796">
        <v>10</v>
      </c>
      <c r="B1729" s="796"/>
      <c r="C1729" s="845" t="s">
        <v>2941</v>
      </c>
      <c r="D1729" s="825">
        <v>3.3</v>
      </c>
    </row>
    <row r="1730" spans="1:5" ht="25">
      <c r="A1730" s="796">
        <v>10.1</v>
      </c>
      <c r="B1730" s="796"/>
      <c r="C1730" s="845" t="s">
        <v>2944</v>
      </c>
      <c r="D1730" s="825">
        <v>4</v>
      </c>
      <c r="E1730" s="817"/>
    </row>
    <row r="1731" spans="1:5" ht="62.5">
      <c r="A1731" s="796"/>
      <c r="B1731" s="796"/>
      <c r="C1731" s="845" t="s">
        <v>3032</v>
      </c>
      <c r="D1731" s="825"/>
      <c r="E1731" s="817"/>
    </row>
    <row r="1732" spans="1:5">
      <c r="A1732" s="820"/>
      <c r="B1732" s="820"/>
      <c r="C1732" s="831" t="s">
        <v>3033</v>
      </c>
      <c r="D1732" s="787"/>
      <c r="E1732" s="817"/>
    </row>
    <row r="1733" spans="1:5">
      <c r="A1733" s="820"/>
      <c r="B1733" s="820" t="s">
        <v>2518</v>
      </c>
      <c r="C1733" s="821"/>
      <c r="D1733" s="787"/>
      <c r="E1733" s="817"/>
    </row>
    <row r="1734" spans="1:5" ht="62.5">
      <c r="A1734" s="820"/>
      <c r="B1734" s="820" t="str">
        <f>B$60</f>
        <v>MA</v>
      </c>
      <c r="C1734" s="821" t="s">
        <v>3380</v>
      </c>
      <c r="D1734" s="787" t="s">
        <v>3280</v>
      </c>
      <c r="E1734" s="817"/>
    </row>
    <row r="1735" spans="1:5">
      <c r="A1735" s="820"/>
      <c r="B1735" s="820" t="str">
        <f>B$61</f>
        <v>S1</v>
      </c>
      <c r="C1735" s="821"/>
      <c r="D1735" s="787"/>
      <c r="E1735" s="817"/>
    </row>
    <row r="1736" spans="1:5">
      <c r="A1736" s="820"/>
      <c r="B1736" s="820" t="str">
        <f>B$62</f>
        <v>S2</v>
      </c>
      <c r="C1736" s="821"/>
      <c r="D1736" s="787"/>
      <c r="E1736" s="817"/>
    </row>
    <row r="1737" spans="1:5">
      <c r="A1737" s="820"/>
      <c r="B1737" s="820" t="str">
        <f>B$63</f>
        <v>S3</v>
      </c>
      <c r="C1737" s="821"/>
      <c r="D1737" s="787"/>
      <c r="E1737" s="817"/>
    </row>
    <row r="1738" spans="1:5">
      <c r="A1738" s="820"/>
      <c r="B1738" s="820" t="str">
        <f>B$64</f>
        <v>S4</v>
      </c>
      <c r="C1738" s="847"/>
      <c r="D1738" s="787"/>
    </row>
    <row r="1739" spans="1:5">
      <c r="E1739" s="826"/>
    </row>
    <row r="1740" spans="1:5" ht="50">
      <c r="A1740" s="820"/>
      <c r="B1740" s="820"/>
      <c r="C1740" s="831" t="s">
        <v>3034</v>
      </c>
      <c r="D1740" s="787"/>
      <c r="E1740" s="826"/>
    </row>
    <row r="1741" spans="1:5">
      <c r="A1741" s="820"/>
      <c r="B1741" s="820" t="s">
        <v>2518</v>
      </c>
      <c r="C1741" s="821"/>
      <c r="D1741" s="787"/>
      <c r="E1741" s="817"/>
    </row>
    <row r="1742" spans="1:5" ht="37.5">
      <c r="A1742" s="820"/>
      <c r="B1742" s="820" t="str">
        <f>B$60</f>
        <v>MA</v>
      </c>
      <c r="C1742" s="821" t="s">
        <v>3381</v>
      </c>
      <c r="D1742" s="787" t="s">
        <v>3280</v>
      </c>
      <c r="E1742" s="817"/>
    </row>
    <row r="1743" spans="1:5">
      <c r="A1743" s="820"/>
      <c r="B1743" s="820" t="str">
        <f>B$61</f>
        <v>S1</v>
      </c>
      <c r="C1743" s="821"/>
      <c r="D1743" s="787"/>
      <c r="E1743" s="817"/>
    </row>
    <row r="1744" spans="1:5">
      <c r="A1744" s="820"/>
      <c r="B1744" s="820" t="str">
        <f>B$62</f>
        <v>S2</v>
      </c>
      <c r="C1744" s="821"/>
      <c r="D1744" s="787"/>
      <c r="E1744" s="817"/>
    </row>
    <row r="1745" spans="1:5">
      <c r="A1745" s="820"/>
      <c r="B1745" s="820" t="str">
        <f>B$63</f>
        <v>S3</v>
      </c>
      <c r="C1745" s="821"/>
      <c r="D1745" s="787"/>
      <c r="E1745" s="817"/>
    </row>
    <row r="1746" spans="1:5">
      <c r="A1746" s="820"/>
      <c r="B1746" s="820" t="str">
        <f>B$64</f>
        <v>S4</v>
      </c>
      <c r="C1746" s="847"/>
      <c r="D1746" s="787"/>
      <c r="E1746" s="817"/>
    </row>
    <row r="1747" spans="1:5">
      <c r="E1747" s="817"/>
    </row>
    <row r="1748" spans="1:5" ht="37.5">
      <c r="A1748" s="796">
        <v>10.199999999999999</v>
      </c>
      <c r="B1748" s="796"/>
      <c r="C1748" s="845" t="s">
        <v>2949</v>
      </c>
      <c r="D1748" s="825">
        <v>4</v>
      </c>
    </row>
    <row r="1749" spans="1:5" ht="37.5">
      <c r="A1749" s="820"/>
      <c r="B1749" s="820"/>
      <c r="C1749" s="831" t="s">
        <v>3035</v>
      </c>
      <c r="D1749" s="787"/>
      <c r="E1749" s="817"/>
    </row>
    <row r="1750" spans="1:5">
      <c r="A1750" s="820"/>
      <c r="B1750" s="820" t="s">
        <v>2518</v>
      </c>
      <c r="C1750" s="821"/>
      <c r="D1750" s="787"/>
      <c r="E1750" s="817"/>
    </row>
    <row r="1751" spans="1:5" ht="37.5">
      <c r="A1751" s="820"/>
      <c r="B1751" s="820" t="str">
        <f>B$60</f>
        <v>MA</v>
      </c>
      <c r="C1751" s="821" t="s">
        <v>3382</v>
      </c>
      <c r="D1751" s="787" t="s">
        <v>3280</v>
      </c>
      <c r="E1751" s="817"/>
    </row>
    <row r="1752" spans="1:5">
      <c r="A1752" s="820"/>
      <c r="B1752" s="820" t="str">
        <f>B$61</f>
        <v>S1</v>
      </c>
      <c r="C1752" s="821"/>
      <c r="D1752" s="787"/>
      <c r="E1752" s="817"/>
    </row>
    <row r="1753" spans="1:5">
      <c r="A1753" s="820"/>
      <c r="B1753" s="820" t="str">
        <f>B$62</f>
        <v>S2</v>
      </c>
      <c r="C1753" s="821"/>
      <c r="D1753" s="787"/>
      <c r="E1753" s="817"/>
    </row>
    <row r="1754" spans="1:5">
      <c r="A1754" s="820"/>
      <c r="B1754" s="820" t="str">
        <f>B$63</f>
        <v>S3</v>
      </c>
      <c r="C1754" s="821"/>
      <c r="D1754" s="787"/>
      <c r="E1754" s="817"/>
    </row>
    <row r="1755" spans="1:5">
      <c r="A1755" s="820"/>
      <c r="B1755" s="820" t="str">
        <f>B$64</f>
        <v>S4</v>
      </c>
      <c r="C1755" s="847"/>
      <c r="D1755" s="787"/>
      <c r="E1755" s="817"/>
    </row>
    <row r="1757" spans="1:5">
      <c r="A1757" s="820"/>
      <c r="B1757" s="820"/>
      <c r="C1757" s="831" t="s">
        <v>3036</v>
      </c>
      <c r="D1757" s="787"/>
      <c r="E1757" s="826"/>
    </row>
    <row r="1758" spans="1:5">
      <c r="A1758" s="820"/>
      <c r="B1758" s="820" t="s">
        <v>2518</v>
      </c>
      <c r="C1758" s="821"/>
      <c r="D1758" s="787"/>
      <c r="E1758" s="817"/>
    </row>
    <row r="1759" spans="1:5" ht="25">
      <c r="A1759" s="820"/>
      <c r="B1759" s="820" t="str">
        <f>B$60</f>
        <v>MA</v>
      </c>
      <c r="C1759" s="821" t="s">
        <v>3385</v>
      </c>
      <c r="D1759" s="787" t="s">
        <v>3280</v>
      </c>
      <c r="E1759" s="817"/>
    </row>
    <row r="1760" spans="1:5">
      <c r="A1760" s="820"/>
      <c r="B1760" s="820" t="str">
        <f>B$61</f>
        <v>S1</v>
      </c>
      <c r="C1760" s="821"/>
      <c r="D1760" s="787"/>
      <c r="E1760" s="817"/>
    </row>
    <row r="1761" spans="1:5">
      <c r="A1761" s="820"/>
      <c r="B1761" s="820" t="str">
        <f>B$62</f>
        <v>S2</v>
      </c>
      <c r="C1761" s="821"/>
      <c r="D1761" s="787"/>
      <c r="E1761" s="817"/>
    </row>
    <row r="1762" spans="1:5">
      <c r="A1762" s="820"/>
      <c r="B1762" s="820" t="str">
        <f>B$63</f>
        <v>S3</v>
      </c>
      <c r="C1762" s="821"/>
      <c r="D1762" s="787"/>
      <c r="E1762" s="817"/>
    </row>
    <row r="1763" spans="1:5">
      <c r="A1763" s="820"/>
      <c r="B1763" s="820" t="str">
        <f>B$64</f>
        <v>S4</v>
      </c>
      <c r="C1763" s="847"/>
      <c r="D1763" s="787"/>
      <c r="E1763" s="817"/>
    </row>
    <row r="1764" spans="1:5">
      <c r="E1764" s="817"/>
    </row>
    <row r="1765" spans="1:5" ht="25">
      <c r="A1765" s="796">
        <v>10.3</v>
      </c>
      <c r="B1765" s="796"/>
      <c r="C1765" s="845" t="s">
        <v>2954</v>
      </c>
      <c r="D1765" s="825">
        <v>3</v>
      </c>
    </row>
    <row r="1766" spans="1:5" ht="25">
      <c r="A1766" s="820"/>
      <c r="B1766" s="820"/>
      <c r="C1766" s="831" t="s">
        <v>3037</v>
      </c>
      <c r="D1766" s="787"/>
      <c r="E1766" s="817"/>
    </row>
    <row r="1767" spans="1:5">
      <c r="A1767" s="820"/>
      <c r="B1767" s="820" t="s">
        <v>2518</v>
      </c>
      <c r="C1767" s="821"/>
      <c r="D1767" s="787"/>
      <c r="E1767" s="817"/>
    </row>
    <row r="1768" spans="1:5">
      <c r="A1768" s="820"/>
      <c r="B1768" s="820" t="str">
        <f>B$60</f>
        <v>MA</v>
      </c>
      <c r="C1768" s="821" t="s">
        <v>3337</v>
      </c>
      <c r="D1768" s="787" t="s">
        <v>3280</v>
      </c>
      <c r="E1768" s="817"/>
    </row>
    <row r="1769" spans="1:5">
      <c r="A1769" s="820"/>
      <c r="B1769" s="820" t="str">
        <f>B$61</f>
        <v>S1</v>
      </c>
      <c r="C1769" s="821"/>
      <c r="D1769" s="787"/>
      <c r="E1769" s="817"/>
    </row>
    <row r="1770" spans="1:5">
      <c r="A1770" s="820"/>
      <c r="B1770" s="820" t="str">
        <f>B$62</f>
        <v>S2</v>
      </c>
      <c r="C1770" s="821"/>
      <c r="D1770" s="787"/>
      <c r="E1770" s="817"/>
    </row>
    <row r="1771" spans="1:5">
      <c r="A1771" s="820"/>
      <c r="B1771" s="820" t="str">
        <f>B$63</f>
        <v>S3</v>
      </c>
      <c r="C1771" s="821"/>
      <c r="D1771" s="787"/>
      <c r="E1771" s="817"/>
    </row>
    <row r="1772" spans="1:5">
      <c r="A1772" s="820"/>
      <c r="B1772" s="820" t="str">
        <f>B$64</f>
        <v>S4</v>
      </c>
      <c r="C1772" s="847"/>
      <c r="D1772" s="787"/>
      <c r="E1772" s="817"/>
    </row>
    <row r="1774" spans="1:5" ht="62.5">
      <c r="A1774" s="820"/>
      <c r="B1774" s="820"/>
      <c r="C1774" s="831" t="s">
        <v>3038</v>
      </c>
      <c r="D1774" s="787"/>
      <c r="E1774" s="826"/>
    </row>
    <row r="1775" spans="1:5" ht="25">
      <c r="A1775" s="820"/>
      <c r="B1775" s="820"/>
      <c r="C1775" s="831" t="s">
        <v>3039</v>
      </c>
      <c r="D1775" s="787"/>
      <c r="E1775" s="826"/>
    </row>
    <row r="1776" spans="1:5">
      <c r="A1776" s="820"/>
      <c r="B1776" s="820" t="s">
        <v>2518</v>
      </c>
      <c r="C1776" s="821"/>
      <c r="D1776" s="787"/>
      <c r="E1776" s="817"/>
    </row>
    <row r="1777" spans="1:5" ht="25">
      <c r="A1777" s="820"/>
      <c r="B1777" s="820" t="str">
        <f>B$60</f>
        <v>MA</v>
      </c>
      <c r="C1777" s="821" t="s">
        <v>3594</v>
      </c>
      <c r="D1777" s="787" t="s">
        <v>3280</v>
      </c>
      <c r="E1777" s="817"/>
    </row>
    <row r="1778" spans="1:5">
      <c r="A1778" s="820"/>
      <c r="B1778" s="820" t="str">
        <f>B$61</f>
        <v>S1</v>
      </c>
      <c r="C1778" s="821"/>
      <c r="D1778" s="787"/>
      <c r="E1778" s="817"/>
    </row>
    <row r="1779" spans="1:5">
      <c r="A1779" s="820"/>
      <c r="B1779" s="820" t="str">
        <f>B$62</f>
        <v>S2</v>
      </c>
      <c r="C1779" s="821"/>
      <c r="D1779" s="787"/>
      <c r="E1779" s="817"/>
    </row>
    <row r="1780" spans="1:5">
      <c r="A1780" s="820"/>
      <c r="B1780" s="820" t="str">
        <f>B$63</f>
        <v>S3</v>
      </c>
      <c r="C1780" s="821"/>
      <c r="D1780" s="787"/>
      <c r="E1780" s="817"/>
    </row>
    <row r="1781" spans="1:5">
      <c r="A1781" s="820"/>
      <c r="B1781" s="820" t="str">
        <f>B$64</f>
        <v>S4</v>
      </c>
      <c r="C1781" s="847"/>
      <c r="D1781" s="787"/>
      <c r="E1781" s="817"/>
    </row>
    <row r="1782" spans="1:5">
      <c r="E1782" s="817"/>
    </row>
    <row r="1783" spans="1:5">
      <c r="A1783" s="796">
        <v>10.4</v>
      </c>
      <c r="B1783" s="796"/>
      <c r="C1783" s="845" t="s">
        <v>2960</v>
      </c>
      <c r="D1783" s="825">
        <v>3</v>
      </c>
    </row>
    <row r="1784" spans="1:5">
      <c r="A1784" s="820"/>
      <c r="B1784" s="820"/>
      <c r="C1784" s="831" t="s">
        <v>3040</v>
      </c>
      <c r="D1784" s="787"/>
      <c r="E1784" s="817"/>
    </row>
    <row r="1785" spans="1:5">
      <c r="A1785" s="820"/>
      <c r="B1785" s="820" t="s">
        <v>2518</v>
      </c>
      <c r="C1785" s="821"/>
      <c r="D1785" s="787"/>
      <c r="E1785" s="817"/>
    </row>
    <row r="1786" spans="1:5">
      <c r="A1786" s="820"/>
      <c r="B1786" s="820" t="str">
        <f>B$60</f>
        <v>MA</v>
      </c>
      <c r="C1786" s="821" t="s">
        <v>3338</v>
      </c>
      <c r="D1786" s="787" t="s">
        <v>3280</v>
      </c>
      <c r="E1786" s="817"/>
    </row>
    <row r="1787" spans="1:5">
      <c r="A1787" s="820"/>
      <c r="B1787" s="820" t="str">
        <f>B$61</f>
        <v>S1</v>
      </c>
      <c r="C1787" s="821"/>
      <c r="D1787" s="787"/>
      <c r="E1787" s="817"/>
    </row>
    <row r="1788" spans="1:5">
      <c r="A1788" s="820"/>
      <c r="B1788" s="820" t="str">
        <f>B$62</f>
        <v>S2</v>
      </c>
      <c r="C1788" s="821"/>
      <c r="D1788" s="787"/>
      <c r="E1788" s="817"/>
    </row>
    <row r="1789" spans="1:5">
      <c r="A1789" s="820"/>
      <c r="B1789" s="820" t="str">
        <f>B$63</f>
        <v>S3</v>
      </c>
      <c r="C1789" s="821"/>
      <c r="D1789" s="787"/>
      <c r="E1789" s="817"/>
    </row>
    <row r="1790" spans="1:5">
      <c r="A1790" s="820"/>
      <c r="B1790" s="820" t="str">
        <f>B$64</f>
        <v>S4</v>
      </c>
      <c r="C1790" s="847"/>
      <c r="D1790" s="787"/>
      <c r="E1790" s="817"/>
    </row>
    <row r="1792" spans="1:5" ht="25">
      <c r="A1792" s="796">
        <v>10.5</v>
      </c>
      <c r="B1792" s="796"/>
      <c r="C1792" s="845" t="s">
        <v>3041</v>
      </c>
      <c r="D1792" s="825">
        <v>3</v>
      </c>
      <c r="E1792" s="826"/>
    </row>
    <row r="1793" spans="1:5" ht="25">
      <c r="A1793" s="820"/>
      <c r="B1793" s="837"/>
      <c r="C1793" s="831" t="s">
        <v>3042</v>
      </c>
      <c r="D1793" s="787"/>
      <c r="E1793" s="817"/>
    </row>
    <row r="1794" spans="1:5" ht="87.5">
      <c r="A1794" s="820"/>
      <c r="B1794" s="837"/>
      <c r="C1794" s="831" t="s">
        <v>3043</v>
      </c>
      <c r="D1794" s="787"/>
      <c r="E1794" s="817"/>
    </row>
    <row r="1795" spans="1:5">
      <c r="A1795" s="820"/>
      <c r="B1795" s="820" t="s">
        <v>2518</v>
      </c>
      <c r="C1795" s="821"/>
      <c r="D1795" s="787"/>
      <c r="E1795" s="817"/>
    </row>
    <row r="1796" spans="1:5" ht="25">
      <c r="A1796" s="820"/>
      <c r="B1796" s="820" t="str">
        <f>B$60</f>
        <v>MA</v>
      </c>
      <c r="C1796" s="821" t="s">
        <v>3386</v>
      </c>
      <c r="D1796" s="787" t="s">
        <v>3280</v>
      </c>
      <c r="E1796" s="817"/>
    </row>
    <row r="1797" spans="1:5">
      <c r="A1797" s="820"/>
      <c r="B1797" s="820" t="str">
        <f>B$61</f>
        <v>S1</v>
      </c>
      <c r="C1797" s="821"/>
      <c r="D1797" s="787"/>
      <c r="E1797" s="817"/>
    </row>
    <row r="1798" spans="1:5">
      <c r="A1798" s="820"/>
      <c r="B1798" s="820" t="str">
        <f>B$62</f>
        <v>S2</v>
      </c>
      <c r="C1798" s="821"/>
      <c r="D1798" s="787"/>
      <c r="E1798" s="817"/>
    </row>
    <row r="1799" spans="1:5">
      <c r="A1799" s="820"/>
      <c r="B1799" s="820" t="str">
        <f>B$63</f>
        <v>S3</v>
      </c>
      <c r="C1799" s="821"/>
      <c r="D1799" s="787"/>
      <c r="E1799" s="817"/>
    </row>
    <row r="1800" spans="1:5">
      <c r="A1800" s="820"/>
      <c r="B1800" s="820" t="str">
        <f>B$64</f>
        <v>S4</v>
      </c>
      <c r="C1800" s="847"/>
      <c r="D1800" s="787"/>
      <c r="E1800" s="817"/>
    </row>
    <row r="1802" spans="1:5" ht="37.5">
      <c r="A1802" s="796">
        <v>10.6</v>
      </c>
      <c r="B1802" s="796"/>
      <c r="C1802" s="845" t="s">
        <v>2968</v>
      </c>
      <c r="D1802" s="825">
        <v>3</v>
      </c>
      <c r="E1802" s="826"/>
    </row>
    <row r="1803" spans="1:5" ht="37.5">
      <c r="A1803" s="796"/>
      <c r="B1803" s="796"/>
      <c r="C1803" s="845" t="s">
        <v>3044</v>
      </c>
      <c r="D1803" s="825"/>
      <c r="E1803" s="826"/>
    </row>
    <row r="1804" spans="1:5">
      <c r="A1804" s="820"/>
      <c r="B1804" s="837"/>
      <c r="C1804" s="831" t="s">
        <v>3045</v>
      </c>
      <c r="D1804" s="787"/>
      <c r="E1804" s="817"/>
    </row>
    <row r="1805" spans="1:5">
      <c r="A1805" s="820"/>
      <c r="B1805" s="820" t="s">
        <v>2518</v>
      </c>
      <c r="C1805" s="821"/>
      <c r="D1805" s="787"/>
      <c r="E1805" s="817"/>
    </row>
    <row r="1806" spans="1:5">
      <c r="A1806" s="820"/>
      <c r="B1806" s="820" t="str">
        <f>B$60</f>
        <v>MA</v>
      </c>
      <c r="C1806" s="821" t="s">
        <v>3339</v>
      </c>
      <c r="D1806" s="787" t="s">
        <v>3280</v>
      </c>
      <c r="E1806" s="817"/>
    </row>
    <row r="1807" spans="1:5">
      <c r="A1807" s="820"/>
      <c r="B1807" s="820" t="str">
        <f>B$61</f>
        <v>S1</v>
      </c>
      <c r="C1807" s="821"/>
      <c r="D1807" s="787"/>
      <c r="E1807" s="817"/>
    </row>
    <row r="1808" spans="1:5">
      <c r="A1808" s="820"/>
      <c r="B1808" s="820" t="str">
        <f>B$62</f>
        <v>S2</v>
      </c>
      <c r="C1808" s="821"/>
      <c r="D1808" s="787"/>
      <c r="E1808" s="817"/>
    </row>
    <row r="1809" spans="1:5">
      <c r="A1809" s="820"/>
      <c r="B1809" s="820" t="str">
        <f>B$63</f>
        <v>S3</v>
      </c>
      <c r="C1809" s="821"/>
      <c r="D1809" s="787"/>
      <c r="E1809" s="817"/>
    </row>
    <row r="1810" spans="1:5">
      <c r="A1810" s="820"/>
      <c r="B1810" s="820" t="str">
        <f>B$64</f>
        <v>S4</v>
      </c>
      <c r="C1810" s="847"/>
      <c r="D1810" s="787"/>
      <c r="E1810" s="817"/>
    </row>
    <row r="1812" spans="1:5" ht="112.5">
      <c r="A1812" s="820"/>
      <c r="B1812" s="820"/>
      <c r="C1812" s="831" t="s">
        <v>3046</v>
      </c>
      <c r="D1812" s="787"/>
      <c r="E1812" s="826"/>
    </row>
    <row r="1813" spans="1:5">
      <c r="A1813" s="820"/>
      <c r="B1813" s="820" t="s">
        <v>2518</v>
      </c>
      <c r="C1813" s="821"/>
      <c r="D1813" s="787"/>
      <c r="E1813" s="817"/>
    </row>
    <row r="1814" spans="1:5">
      <c r="A1814" s="820"/>
      <c r="B1814" s="820" t="str">
        <f>B$60</f>
        <v>MA</v>
      </c>
      <c r="C1814" s="821" t="s">
        <v>3339</v>
      </c>
      <c r="D1814" s="787" t="s">
        <v>3280</v>
      </c>
      <c r="E1814" s="817"/>
    </row>
    <row r="1815" spans="1:5">
      <c r="A1815" s="820"/>
      <c r="B1815" s="820" t="str">
        <f>B$61</f>
        <v>S1</v>
      </c>
      <c r="C1815" s="821"/>
      <c r="D1815" s="787"/>
      <c r="E1815" s="817"/>
    </row>
    <row r="1816" spans="1:5">
      <c r="A1816" s="820"/>
      <c r="B1816" s="820" t="str">
        <f>B$62</f>
        <v>S2</v>
      </c>
      <c r="C1816" s="821"/>
      <c r="D1816" s="787"/>
      <c r="E1816" s="817"/>
    </row>
    <row r="1817" spans="1:5">
      <c r="A1817" s="820"/>
      <c r="B1817" s="820" t="str">
        <f>B$63</f>
        <v>S3</v>
      </c>
      <c r="C1817" s="821"/>
      <c r="D1817" s="787"/>
      <c r="E1817" s="817"/>
    </row>
    <row r="1818" spans="1:5">
      <c r="A1818" s="820"/>
      <c r="B1818" s="820" t="str">
        <f>B$64</f>
        <v>S4</v>
      </c>
      <c r="C1818" s="847"/>
      <c r="D1818" s="787"/>
      <c r="E1818" s="817"/>
    </row>
    <row r="1819" spans="1:5">
      <c r="E1819" s="817"/>
    </row>
    <row r="1820" spans="1:5" ht="37.5">
      <c r="A1820" s="796">
        <v>10.7</v>
      </c>
      <c r="B1820" s="796"/>
      <c r="C1820" s="845" t="s">
        <v>2976</v>
      </c>
      <c r="D1820" s="825">
        <v>3</v>
      </c>
    </row>
    <row r="1821" spans="1:5" ht="300">
      <c r="A1821" s="796"/>
      <c r="B1821" s="796"/>
      <c r="C1821" s="845" t="s">
        <v>3047</v>
      </c>
      <c r="D1821" s="825"/>
    </row>
    <row r="1822" spans="1:5" ht="25">
      <c r="A1822" s="820"/>
      <c r="B1822" s="820"/>
      <c r="C1822" s="822" t="s">
        <v>3048</v>
      </c>
      <c r="D1822" s="787"/>
      <c r="E1822" s="817"/>
    </row>
    <row r="1823" spans="1:5">
      <c r="A1823" s="820"/>
      <c r="B1823" s="820" t="s">
        <v>2518</v>
      </c>
      <c r="C1823" s="821"/>
      <c r="D1823" s="787"/>
      <c r="E1823" s="817"/>
    </row>
    <row r="1824" spans="1:5" ht="50">
      <c r="A1824" s="820"/>
      <c r="B1824" s="820" t="str">
        <f>B$60</f>
        <v>MA</v>
      </c>
      <c r="C1824" s="821" t="s">
        <v>3387</v>
      </c>
      <c r="D1824" s="787" t="s">
        <v>3280</v>
      </c>
      <c r="E1824" s="817"/>
    </row>
    <row r="1825" spans="1:5">
      <c r="A1825" s="820"/>
      <c r="B1825" s="820" t="str">
        <f>B$61</f>
        <v>S1</v>
      </c>
      <c r="C1825" s="821"/>
      <c r="D1825" s="787"/>
      <c r="E1825" s="817"/>
    </row>
    <row r="1826" spans="1:5">
      <c r="A1826" s="820"/>
      <c r="B1826" s="820" t="str">
        <f>B$62</f>
        <v>S2</v>
      </c>
      <c r="C1826" s="821"/>
      <c r="D1826" s="787"/>
      <c r="E1826" s="817"/>
    </row>
    <row r="1827" spans="1:5">
      <c r="A1827" s="820"/>
      <c r="B1827" s="820" t="str">
        <f>B$63</f>
        <v>S3</v>
      </c>
      <c r="C1827" s="821"/>
      <c r="D1827" s="787"/>
      <c r="E1827" s="817"/>
    </row>
    <row r="1828" spans="1:5">
      <c r="A1828" s="820"/>
      <c r="B1828" s="820" t="str">
        <f>B$64</f>
        <v>S4</v>
      </c>
      <c r="C1828" s="847"/>
      <c r="D1828" s="787"/>
      <c r="E1828" s="817"/>
    </row>
    <row r="1830" spans="1:5" ht="150">
      <c r="A1830" s="820"/>
      <c r="B1830" s="820"/>
      <c r="C1830" s="831" t="s">
        <v>3049</v>
      </c>
      <c r="D1830" s="787"/>
      <c r="E1830" s="826"/>
    </row>
    <row r="1831" spans="1:5">
      <c r="A1831" s="820"/>
      <c r="B1831" s="820" t="s">
        <v>2518</v>
      </c>
      <c r="C1831" s="821"/>
      <c r="D1831" s="787"/>
      <c r="E1831" s="817"/>
    </row>
    <row r="1832" spans="1:5" ht="50">
      <c r="A1832" s="820"/>
      <c r="B1832" s="820" t="str">
        <f>B$60</f>
        <v>MA</v>
      </c>
      <c r="C1832" s="821" t="s">
        <v>3388</v>
      </c>
      <c r="D1832" s="787" t="s">
        <v>3280</v>
      </c>
      <c r="E1832" s="817"/>
    </row>
    <row r="1833" spans="1:5">
      <c r="A1833" s="820"/>
      <c r="B1833" s="820" t="str">
        <f>B$61</f>
        <v>S1</v>
      </c>
      <c r="C1833" s="821"/>
      <c r="D1833" s="787"/>
      <c r="E1833" s="817"/>
    </row>
    <row r="1834" spans="1:5">
      <c r="A1834" s="820"/>
      <c r="B1834" s="820" t="str">
        <f>B$62</f>
        <v>S2</v>
      </c>
      <c r="C1834" s="821"/>
      <c r="D1834" s="787"/>
      <c r="E1834" s="817"/>
    </row>
    <row r="1835" spans="1:5">
      <c r="A1835" s="820"/>
      <c r="B1835" s="820" t="str">
        <f>B$63</f>
        <v>S3</v>
      </c>
      <c r="C1835" s="821"/>
      <c r="D1835" s="787"/>
      <c r="E1835" s="817"/>
    </row>
    <row r="1836" spans="1:5">
      <c r="A1836" s="820"/>
      <c r="B1836" s="820" t="str">
        <f>B$64</f>
        <v>S4</v>
      </c>
      <c r="C1836" s="847"/>
      <c r="D1836" s="787"/>
      <c r="E1836" s="817"/>
    </row>
    <row r="1837" spans="1:5">
      <c r="E1837" s="817"/>
    </row>
    <row r="1838" spans="1:5" ht="37.5">
      <c r="A1838" s="820"/>
      <c r="B1838" s="820"/>
      <c r="C1838" s="831" t="s">
        <v>3050</v>
      </c>
      <c r="D1838" s="787"/>
    </row>
    <row r="1839" spans="1:5">
      <c r="A1839" s="820"/>
      <c r="B1839" s="820" t="s">
        <v>2518</v>
      </c>
      <c r="C1839" s="821"/>
      <c r="D1839" s="787"/>
      <c r="E1839" s="817"/>
    </row>
    <row r="1840" spans="1:5">
      <c r="A1840" s="820"/>
      <c r="B1840" s="820" t="str">
        <f>B$60</f>
        <v>MA</v>
      </c>
      <c r="C1840" s="821" t="s">
        <v>3389</v>
      </c>
      <c r="D1840" s="787" t="s">
        <v>3280</v>
      </c>
      <c r="E1840" s="817"/>
    </row>
    <row r="1841" spans="1:5">
      <c r="A1841" s="820"/>
      <c r="B1841" s="820" t="str">
        <f>B$61</f>
        <v>S1</v>
      </c>
      <c r="C1841" s="821"/>
      <c r="D1841" s="787"/>
      <c r="E1841" s="817"/>
    </row>
    <row r="1842" spans="1:5">
      <c r="A1842" s="820"/>
      <c r="B1842" s="820" t="str">
        <f>B$62</f>
        <v>S2</v>
      </c>
      <c r="C1842" s="821"/>
      <c r="D1842" s="787"/>
      <c r="E1842" s="817"/>
    </row>
    <row r="1843" spans="1:5">
      <c r="A1843" s="820"/>
      <c r="B1843" s="820" t="str">
        <f>B$63</f>
        <v>S3</v>
      </c>
      <c r="C1843" s="821"/>
      <c r="D1843" s="787"/>
      <c r="E1843" s="817"/>
    </row>
    <row r="1844" spans="1:5">
      <c r="A1844" s="820"/>
      <c r="B1844" s="820" t="str">
        <f>B$64</f>
        <v>S4</v>
      </c>
      <c r="C1844" s="847"/>
      <c r="D1844" s="787"/>
      <c r="E1844" s="817"/>
    </row>
    <row r="1845" spans="1:5">
      <c r="E1845" s="817"/>
    </row>
    <row r="1846" spans="1:5" ht="37.5">
      <c r="A1846" s="820"/>
      <c r="B1846" s="820"/>
      <c r="C1846" s="831" t="s">
        <v>3051</v>
      </c>
      <c r="D1846" s="787"/>
    </row>
    <row r="1847" spans="1:5" ht="62.5">
      <c r="A1847" s="820"/>
      <c r="B1847" s="820"/>
      <c r="C1847" s="831" t="s">
        <v>3052</v>
      </c>
      <c r="D1847" s="787"/>
    </row>
    <row r="1848" spans="1:5">
      <c r="A1848" s="820"/>
      <c r="B1848" s="820" t="s">
        <v>2518</v>
      </c>
      <c r="C1848" s="821"/>
      <c r="D1848" s="787"/>
      <c r="E1848" s="817"/>
    </row>
    <row r="1849" spans="1:5">
      <c r="A1849" s="820"/>
      <c r="B1849" s="820" t="str">
        <f>B$60</f>
        <v>MA</v>
      </c>
      <c r="C1849" s="821" t="s">
        <v>3390</v>
      </c>
      <c r="D1849" s="787" t="s">
        <v>3280</v>
      </c>
      <c r="E1849" s="817"/>
    </row>
    <row r="1850" spans="1:5">
      <c r="A1850" s="820"/>
      <c r="B1850" s="820" t="str">
        <f>B$61</f>
        <v>S1</v>
      </c>
      <c r="C1850" s="821"/>
      <c r="D1850" s="787"/>
      <c r="E1850" s="817"/>
    </row>
    <row r="1851" spans="1:5">
      <c r="A1851" s="820"/>
      <c r="B1851" s="820" t="str">
        <f>B$62</f>
        <v>S2</v>
      </c>
      <c r="C1851" s="821"/>
      <c r="D1851" s="787"/>
      <c r="E1851" s="817"/>
    </row>
    <row r="1852" spans="1:5">
      <c r="A1852" s="820"/>
      <c r="B1852" s="820" t="str">
        <f>B$63</f>
        <v>S3</v>
      </c>
      <c r="C1852" s="821"/>
      <c r="D1852" s="787"/>
      <c r="E1852" s="817"/>
    </row>
    <row r="1853" spans="1:5">
      <c r="A1853" s="820"/>
      <c r="B1853" s="820" t="str">
        <f>B$64</f>
        <v>S4</v>
      </c>
      <c r="C1853" s="847"/>
      <c r="D1853" s="787"/>
      <c r="E1853" s="817"/>
    </row>
    <row r="1854" spans="1:5">
      <c r="E1854" s="817"/>
    </row>
    <row r="1855" spans="1:5" ht="25">
      <c r="A1855" s="820"/>
      <c r="B1855" s="820"/>
      <c r="C1855" s="831" t="s">
        <v>3053</v>
      </c>
      <c r="D1855" s="787"/>
    </row>
    <row r="1856" spans="1:5" ht="37.5">
      <c r="A1856" s="820"/>
      <c r="B1856" s="820"/>
      <c r="C1856" s="831" t="s">
        <v>3054</v>
      </c>
      <c r="D1856" s="787"/>
    </row>
    <row r="1857" spans="1:5">
      <c r="A1857" s="820"/>
      <c r="B1857" s="820" t="s">
        <v>2518</v>
      </c>
      <c r="C1857" s="821"/>
      <c r="D1857" s="787"/>
      <c r="E1857" s="817"/>
    </row>
    <row r="1858" spans="1:5">
      <c r="A1858" s="820"/>
      <c r="B1858" s="820" t="str">
        <f>B$60</f>
        <v>MA</v>
      </c>
      <c r="C1858" s="821" t="s">
        <v>3391</v>
      </c>
      <c r="D1858" s="787" t="s">
        <v>3280</v>
      </c>
      <c r="E1858" s="817"/>
    </row>
    <row r="1859" spans="1:5">
      <c r="A1859" s="820"/>
      <c r="B1859" s="820" t="str">
        <f>B$61</f>
        <v>S1</v>
      </c>
      <c r="C1859" s="821"/>
      <c r="D1859" s="787"/>
      <c r="E1859" s="817"/>
    </row>
    <row r="1860" spans="1:5">
      <c r="A1860" s="820"/>
      <c r="B1860" s="820" t="str">
        <f>B$62</f>
        <v>S2</v>
      </c>
      <c r="C1860" s="821"/>
      <c r="D1860" s="787"/>
      <c r="E1860" s="817"/>
    </row>
    <row r="1861" spans="1:5">
      <c r="A1861" s="820"/>
      <c r="B1861" s="820" t="str">
        <f>B$63</f>
        <v>S3</v>
      </c>
      <c r="C1861" s="821"/>
      <c r="D1861" s="787"/>
      <c r="E1861" s="817"/>
    </row>
    <row r="1862" spans="1:5">
      <c r="A1862" s="820"/>
      <c r="B1862" s="820" t="str">
        <f>B$64</f>
        <v>S4</v>
      </c>
      <c r="C1862" s="847"/>
      <c r="D1862" s="787"/>
      <c r="E1862" s="817"/>
    </row>
    <row r="1863" spans="1:5">
      <c r="E1863" s="817"/>
    </row>
    <row r="1864" spans="1:5" ht="62.5">
      <c r="A1864" s="820"/>
      <c r="B1864" s="820"/>
      <c r="C1864" s="831" t="s">
        <v>3055</v>
      </c>
      <c r="D1864" s="787"/>
    </row>
    <row r="1865" spans="1:5">
      <c r="A1865" s="820"/>
      <c r="B1865" s="820" t="s">
        <v>2518</v>
      </c>
      <c r="C1865" s="821"/>
      <c r="D1865" s="787"/>
      <c r="E1865" s="817"/>
    </row>
    <row r="1866" spans="1:5" ht="25">
      <c r="A1866" s="820"/>
      <c r="B1866" s="820" t="str">
        <f>B$60</f>
        <v>MA</v>
      </c>
      <c r="C1866" s="821" t="s">
        <v>3392</v>
      </c>
      <c r="D1866" s="787" t="s">
        <v>3280</v>
      </c>
      <c r="E1866" s="817"/>
    </row>
    <row r="1867" spans="1:5">
      <c r="A1867" s="820"/>
      <c r="B1867" s="820" t="str">
        <f>B$61</f>
        <v>S1</v>
      </c>
      <c r="C1867" s="821"/>
      <c r="D1867" s="787"/>
      <c r="E1867" s="817"/>
    </row>
    <row r="1868" spans="1:5">
      <c r="A1868" s="820"/>
      <c r="B1868" s="820" t="str">
        <f>B$62</f>
        <v>S2</v>
      </c>
      <c r="C1868" s="821"/>
      <c r="D1868" s="787"/>
      <c r="E1868" s="817"/>
    </row>
    <row r="1869" spans="1:5">
      <c r="A1869" s="820"/>
      <c r="B1869" s="820" t="str">
        <f>B$63</f>
        <v>S3</v>
      </c>
      <c r="C1869" s="821"/>
      <c r="D1869" s="787"/>
      <c r="E1869" s="817"/>
    </row>
    <row r="1870" spans="1:5">
      <c r="A1870" s="820"/>
      <c r="B1870" s="820" t="str">
        <f>B$64</f>
        <v>S4</v>
      </c>
      <c r="C1870" s="847"/>
      <c r="D1870" s="787"/>
      <c r="E1870" s="817"/>
    </row>
    <row r="1871" spans="1:5">
      <c r="E1871" s="817"/>
    </row>
    <row r="1872" spans="1:5" ht="37.5">
      <c r="A1872" s="820"/>
      <c r="B1872" s="820"/>
      <c r="C1872" s="831" t="s">
        <v>3056</v>
      </c>
      <c r="D1872" s="787"/>
    </row>
    <row r="1873" spans="1:5">
      <c r="A1873" s="820"/>
      <c r="B1873" s="820" t="s">
        <v>2518</v>
      </c>
      <c r="C1873" s="821"/>
      <c r="D1873" s="787"/>
      <c r="E1873" s="817"/>
    </row>
    <row r="1874" spans="1:5" ht="25">
      <c r="A1874" s="820"/>
      <c r="B1874" s="820" t="str">
        <f>B$60</f>
        <v>MA</v>
      </c>
      <c r="C1874" s="821" t="s">
        <v>3393</v>
      </c>
      <c r="D1874" s="787" t="s">
        <v>3280</v>
      </c>
      <c r="E1874" s="817"/>
    </row>
    <row r="1875" spans="1:5">
      <c r="A1875" s="820"/>
      <c r="B1875" s="820" t="str">
        <f>B$61</f>
        <v>S1</v>
      </c>
      <c r="C1875" s="821"/>
      <c r="D1875" s="787"/>
      <c r="E1875" s="817"/>
    </row>
    <row r="1876" spans="1:5">
      <c r="A1876" s="820"/>
      <c r="B1876" s="820" t="str">
        <f>B$62</f>
        <v>S2</v>
      </c>
      <c r="C1876" s="821"/>
      <c r="D1876" s="787"/>
      <c r="E1876" s="817"/>
    </row>
    <row r="1877" spans="1:5">
      <c r="A1877" s="820"/>
      <c r="B1877" s="820" t="str">
        <f>B$63</f>
        <v>S3</v>
      </c>
      <c r="C1877" s="821"/>
      <c r="D1877" s="787"/>
      <c r="E1877" s="817"/>
    </row>
    <row r="1878" spans="1:5">
      <c r="A1878" s="820"/>
      <c r="B1878" s="820" t="str">
        <f>B$64</f>
        <v>S4</v>
      </c>
      <c r="C1878" s="847"/>
      <c r="D1878" s="787"/>
      <c r="E1878" s="817"/>
    </row>
    <row r="1879" spans="1:5">
      <c r="E1879" s="817"/>
    </row>
    <row r="1880" spans="1:5" ht="37.5">
      <c r="A1880" s="796">
        <v>10.8</v>
      </c>
      <c r="B1880" s="796"/>
      <c r="C1880" s="845" t="s">
        <v>2983</v>
      </c>
      <c r="D1880" s="825">
        <v>3</v>
      </c>
    </row>
    <row r="1881" spans="1:5" ht="62.5">
      <c r="A1881" s="820"/>
      <c r="B1881" s="820"/>
      <c r="C1881" s="831" t="s">
        <v>3057</v>
      </c>
      <c r="D1881" s="787"/>
      <c r="E1881" s="817"/>
    </row>
    <row r="1882" spans="1:5" ht="75">
      <c r="A1882" s="820"/>
      <c r="B1882" s="820"/>
      <c r="C1882" s="831" t="s">
        <v>3058</v>
      </c>
      <c r="D1882" s="787"/>
      <c r="E1882" s="817"/>
    </row>
    <row r="1883" spans="1:5">
      <c r="A1883" s="820"/>
      <c r="B1883" s="820" t="s">
        <v>2518</v>
      </c>
      <c r="C1883" s="821"/>
      <c r="D1883" s="787"/>
      <c r="E1883" s="817"/>
    </row>
    <row r="1884" spans="1:5">
      <c r="A1884" s="820"/>
      <c r="B1884" s="820" t="str">
        <f>B$60</f>
        <v>MA</v>
      </c>
      <c r="C1884" s="821" t="s">
        <v>3342</v>
      </c>
      <c r="D1884" s="787" t="s">
        <v>3280</v>
      </c>
      <c r="E1884" s="817"/>
    </row>
    <row r="1885" spans="1:5">
      <c r="A1885" s="820"/>
      <c r="B1885" s="820" t="str">
        <f>B$61</f>
        <v>S1</v>
      </c>
      <c r="C1885" s="821"/>
      <c r="D1885" s="787"/>
      <c r="E1885" s="817"/>
    </row>
    <row r="1886" spans="1:5">
      <c r="A1886" s="820"/>
      <c r="B1886" s="820" t="str">
        <f>B$62</f>
        <v>S2</v>
      </c>
      <c r="C1886" s="821"/>
      <c r="D1886" s="787"/>
      <c r="E1886" s="817"/>
    </row>
    <row r="1887" spans="1:5">
      <c r="A1887" s="820"/>
      <c r="B1887" s="820" t="str">
        <f>B$63</f>
        <v>S3</v>
      </c>
      <c r="C1887" s="821"/>
      <c r="D1887" s="787"/>
      <c r="E1887" s="817"/>
    </row>
    <row r="1888" spans="1:5">
      <c r="A1888" s="820"/>
      <c r="B1888" s="820" t="str">
        <f>B$64</f>
        <v>S4</v>
      </c>
      <c r="C1888" s="847"/>
      <c r="D1888" s="787"/>
      <c r="E1888" s="817"/>
    </row>
    <row r="1890" spans="1:5">
      <c r="A1890" s="820"/>
      <c r="B1890" s="820"/>
      <c r="C1890" s="831" t="s">
        <v>3059</v>
      </c>
      <c r="D1890" s="787"/>
      <c r="E1890" s="826"/>
    </row>
    <row r="1891" spans="1:5">
      <c r="A1891" s="820"/>
      <c r="B1891" s="820" t="s">
        <v>2518</v>
      </c>
      <c r="C1891" s="821"/>
      <c r="D1891" s="787"/>
      <c r="E1891" s="817"/>
    </row>
    <row r="1892" spans="1:5">
      <c r="A1892" s="820"/>
      <c r="B1892" s="820" t="str">
        <f>B$60</f>
        <v>MA</v>
      </c>
      <c r="C1892" s="821" t="s">
        <v>3342</v>
      </c>
      <c r="D1892" s="787" t="s">
        <v>3280</v>
      </c>
      <c r="E1892" s="817"/>
    </row>
    <row r="1893" spans="1:5">
      <c r="A1893" s="820"/>
      <c r="B1893" s="820" t="str">
        <f>B$61</f>
        <v>S1</v>
      </c>
      <c r="C1893" s="821"/>
      <c r="D1893" s="787"/>
      <c r="E1893" s="817"/>
    </row>
    <row r="1894" spans="1:5">
      <c r="A1894" s="820"/>
      <c r="B1894" s="820" t="str">
        <f>B$62</f>
        <v>S2</v>
      </c>
      <c r="C1894" s="821"/>
      <c r="D1894" s="787"/>
      <c r="E1894" s="817"/>
    </row>
    <row r="1895" spans="1:5">
      <c r="A1895" s="820"/>
      <c r="B1895" s="820" t="str">
        <f>B$63</f>
        <v>S3</v>
      </c>
      <c r="C1895" s="821"/>
      <c r="D1895" s="787"/>
      <c r="E1895" s="817"/>
    </row>
    <row r="1896" spans="1:5">
      <c r="A1896" s="820"/>
      <c r="B1896" s="820" t="str">
        <f>B$64</f>
        <v>S4</v>
      </c>
      <c r="C1896" s="847"/>
      <c r="D1896" s="787"/>
      <c r="E1896" s="817"/>
    </row>
    <row r="1897" spans="1:5">
      <c r="E1897" s="817"/>
    </row>
    <row r="1898" spans="1:5" ht="25">
      <c r="A1898" s="820"/>
      <c r="B1898" s="820"/>
      <c r="C1898" s="831" t="s">
        <v>3060</v>
      </c>
      <c r="D1898" s="787"/>
    </row>
    <row r="1899" spans="1:5">
      <c r="A1899" s="820"/>
      <c r="B1899" s="820" t="s">
        <v>2518</v>
      </c>
      <c r="C1899" s="821"/>
      <c r="D1899" s="787"/>
      <c r="E1899" s="817"/>
    </row>
    <row r="1900" spans="1:5">
      <c r="A1900" s="820"/>
      <c r="B1900" s="820" t="str">
        <f>B$60</f>
        <v>MA</v>
      </c>
      <c r="C1900" s="821" t="s">
        <v>3341</v>
      </c>
      <c r="D1900" s="787" t="s">
        <v>3280</v>
      </c>
      <c r="E1900" s="817"/>
    </row>
    <row r="1901" spans="1:5">
      <c r="A1901" s="820"/>
      <c r="B1901" s="820" t="str">
        <f>B$61</f>
        <v>S1</v>
      </c>
      <c r="C1901" s="821"/>
      <c r="D1901" s="787"/>
      <c r="E1901" s="817"/>
    </row>
    <row r="1902" spans="1:5">
      <c r="A1902" s="820"/>
      <c r="B1902" s="820" t="str">
        <f>B$62</f>
        <v>S2</v>
      </c>
      <c r="C1902" s="821"/>
      <c r="D1902" s="787"/>
      <c r="E1902" s="817"/>
    </row>
    <row r="1903" spans="1:5">
      <c r="A1903" s="820"/>
      <c r="B1903" s="820" t="str">
        <f>B$63</f>
        <v>S3</v>
      </c>
      <c r="C1903" s="821"/>
      <c r="D1903" s="787"/>
      <c r="E1903" s="817"/>
    </row>
    <row r="1904" spans="1:5">
      <c r="A1904" s="820"/>
      <c r="B1904" s="820" t="str">
        <f>B$64</f>
        <v>S4</v>
      </c>
      <c r="C1904" s="847"/>
      <c r="D1904" s="787"/>
      <c r="E1904" s="817"/>
    </row>
    <row r="1905" spans="1:5">
      <c r="E1905" s="817"/>
    </row>
    <row r="1906" spans="1:5" ht="25">
      <c r="A1906" s="820"/>
      <c r="B1906" s="820"/>
      <c r="C1906" s="831" t="s">
        <v>3061</v>
      </c>
      <c r="D1906" s="787"/>
    </row>
    <row r="1907" spans="1:5">
      <c r="A1907" s="820"/>
      <c r="B1907" s="820" t="s">
        <v>2518</v>
      </c>
      <c r="C1907" s="821"/>
      <c r="D1907" s="787"/>
      <c r="E1907" s="817"/>
    </row>
    <row r="1908" spans="1:5">
      <c r="A1908" s="820"/>
      <c r="B1908" s="820" t="str">
        <f>B$60</f>
        <v>MA</v>
      </c>
      <c r="C1908" s="821" t="s">
        <v>3340</v>
      </c>
      <c r="D1908" s="787" t="s">
        <v>3280</v>
      </c>
      <c r="E1908" s="817"/>
    </row>
    <row r="1909" spans="1:5">
      <c r="A1909" s="820"/>
      <c r="B1909" s="820" t="str">
        <f>B$61</f>
        <v>S1</v>
      </c>
      <c r="C1909" s="821"/>
      <c r="D1909" s="787"/>
      <c r="E1909" s="817"/>
    </row>
    <row r="1910" spans="1:5">
      <c r="A1910" s="820"/>
      <c r="B1910" s="820" t="str">
        <f>B$62</f>
        <v>S2</v>
      </c>
      <c r="C1910" s="821"/>
      <c r="D1910" s="787"/>
      <c r="E1910" s="817"/>
    </row>
    <row r="1911" spans="1:5">
      <c r="A1911" s="820"/>
      <c r="B1911" s="820" t="str">
        <f>B$63</f>
        <v>S3</v>
      </c>
      <c r="C1911" s="821"/>
      <c r="D1911" s="787"/>
      <c r="E1911" s="817"/>
    </row>
    <row r="1912" spans="1:5">
      <c r="A1912" s="820"/>
      <c r="B1912" s="820" t="str">
        <f>B$64</f>
        <v>S4</v>
      </c>
      <c r="C1912" s="847"/>
      <c r="D1912" s="787"/>
      <c r="E1912" s="817"/>
    </row>
    <row r="1913" spans="1:5">
      <c r="E1913" s="817"/>
    </row>
    <row r="1914" spans="1:5" ht="25">
      <c r="A1914" s="820"/>
      <c r="B1914" s="820"/>
      <c r="C1914" s="831" t="s">
        <v>3062</v>
      </c>
      <c r="D1914" s="787"/>
    </row>
    <row r="1915" spans="1:5">
      <c r="A1915" s="820"/>
      <c r="B1915" s="820" t="s">
        <v>2518</v>
      </c>
      <c r="C1915" s="821"/>
      <c r="D1915" s="787"/>
      <c r="E1915" s="817"/>
    </row>
    <row r="1916" spans="1:5">
      <c r="A1916" s="820"/>
      <c r="B1916" s="820" t="str">
        <f>B$60</f>
        <v>MA</v>
      </c>
      <c r="C1916" s="821" t="s">
        <v>3340</v>
      </c>
      <c r="D1916" s="787" t="s">
        <v>3280</v>
      </c>
      <c r="E1916" s="817"/>
    </row>
    <row r="1917" spans="1:5">
      <c r="A1917" s="820"/>
      <c r="B1917" s="820" t="str">
        <f>B$61</f>
        <v>S1</v>
      </c>
      <c r="C1917" s="821"/>
      <c r="D1917" s="787"/>
      <c r="E1917" s="817"/>
    </row>
    <row r="1918" spans="1:5">
      <c r="A1918" s="820"/>
      <c r="B1918" s="820" t="str">
        <f>B$62</f>
        <v>S2</v>
      </c>
      <c r="C1918" s="821"/>
      <c r="D1918" s="787"/>
      <c r="E1918" s="817"/>
    </row>
    <row r="1919" spans="1:5" ht="16.5" customHeight="1">
      <c r="A1919" s="820"/>
      <c r="B1919" s="820" t="str">
        <f>B$63</f>
        <v>S3</v>
      </c>
      <c r="C1919" s="821"/>
      <c r="D1919" s="787"/>
      <c r="E1919" s="817"/>
    </row>
    <row r="1920" spans="1:5">
      <c r="A1920" s="820"/>
      <c r="B1920" s="820" t="str">
        <f>B$64</f>
        <v>S4</v>
      </c>
      <c r="C1920" s="847"/>
      <c r="D1920" s="787"/>
      <c r="E1920" s="817"/>
    </row>
    <row r="1921" spans="1:5">
      <c r="E1921" s="817"/>
    </row>
    <row r="1922" spans="1:5" ht="25">
      <c r="A1922" s="796">
        <v>10.9</v>
      </c>
      <c r="B1922" s="796"/>
      <c r="C1922" s="845" t="s">
        <v>2994</v>
      </c>
      <c r="D1922" s="825">
        <v>3</v>
      </c>
      <c r="E1922" s="826"/>
    </row>
    <row r="1923" spans="1:5" ht="75">
      <c r="A1923" s="796"/>
      <c r="B1923" s="796"/>
      <c r="C1923" s="845" t="s">
        <v>3063</v>
      </c>
      <c r="D1923" s="825"/>
      <c r="E1923" s="826"/>
    </row>
    <row r="1924" spans="1:5" ht="25">
      <c r="A1924" s="820"/>
      <c r="B1924" s="820"/>
      <c r="C1924" s="831" t="s">
        <v>3064</v>
      </c>
      <c r="D1924" s="787"/>
      <c r="E1924" s="817"/>
    </row>
    <row r="1925" spans="1:5">
      <c r="A1925" s="820"/>
      <c r="B1925" s="820" t="s">
        <v>2518</v>
      </c>
      <c r="C1925" s="821"/>
      <c r="D1925" s="787"/>
      <c r="E1925" s="817"/>
    </row>
    <row r="1926" spans="1:5" ht="25">
      <c r="A1926" s="820"/>
      <c r="B1926" s="820" t="str">
        <f>B$60</f>
        <v>MA</v>
      </c>
      <c r="C1926" s="821" t="s">
        <v>3595</v>
      </c>
      <c r="D1926" s="787" t="s">
        <v>3280</v>
      </c>
      <c r="E1926" s="817"/>
    </row>
    <row r="1927" spans="1:5">
      <c r="A1927" s="820"/>
      <c r="B1927" s="820" t="str">
        <f>B$61</f>
        <v>S1</v>
      </c>
      <c r="C1927" s="821"/>
      <c r="D1927" s="787"/>
      <c r="E1927" s="817"/>
    </row>
    <row r="1928" spans="1:5">
      <c r="A1928" s="820"/>
      <c r="B1928" s="820" t="str">
        <f>B$62</f>
        <v>S2</v>
      </c>
      <c r="C1928" s="821"/>
      <c r="D1928" s="787"/>
      <c r="E1928" s="817"/>
    </row>
    <row r="1929" spans="1:5">
      <c r="A1929" s="820"/>
      <c r="B1929" s="820" t="str">
        <f>B$63</f>
        <v>S3</v>
      </c>
      <c r="C1929" s="821"/>
      <c r="D1929" s="787"/>
      <c r="E1929" s="817"/>
    </row>
    <row r="1930" spans="1:5">
      <c r="A1930" s="820"/>
      <c r="B1930" s="820" t="str">
        <f>B$64</f>
        <v>S4</v>
      </c>
      <c r="C1930" s="847"/>
      <c r="D1930" s="787"/>
      <c r="E1930" s="817"/>
    </row>
    <row r="1932" spans="1:5" ht="25">
      <c r="A1932" s="820"/>
      <c r="B1932" s="820"/>
      <c r="C1932" s="831" t="s">
        <v>3065</v>
      </c>
      <c r="D1932" s="787"/>
    </row>
    <row r="1933" spans="1:5">
      <c r="A1933" s="820"/>
      <c r="B1933" s="820" t="s">
        <v>2518</v>
      </c>
      <c r="C1933" s="821"/>
      <c r="D1933" s="787"/>
      <c r="E1933" s="817"/>
    </row>
    <row r="1934" spans="1:5">
      <c r="A1934" s="820"/>
      <c r="B1934" s="820" t="str">
        <f>B$60</f>
        <v>MA</v>
      </c>
      <c r="C1934" s="821" t="s">
        <v>3394</v>
      </c>
      <c r="D1934" s="787" t="s">
        <v>3280</v>
      </c>
      <c r="E1934" s="817"/>
    </row>
    <row r="1935" spans="1:5">
      <c r="A1935" s="820"/>
      <c r="B1935" s="820" t="str">
        <f>B$61</f>
        <v>S1</v>
      </c>
      <c r="C1935" s="821"/>
      <c r="D1935" s="787"/>
      <c r="E1935" s="817"/>
    </row>
    <row r="1936" spans="1:5">
      <c r="A1936" s="820"/>
      <c r="B1936" s="820" t="str">
        <f>B$62</f>
        <v>S2</v>
      </c>
      <c r="C1936" s="821"/>
      <c r="D1936" s="787"/>
      <c r="E1936" s="817"/>
    </row>
    <row r="1937" spans="1:5">
      <c r="A1937" s="820"/>
      <c r="B1937" s="820" t="str">
        <f>B$63</f>
        <v>S3</v>
      </c>
      <c r="C1937" s="821"/>
      <c r="D1937" s="787"/>
      <c r="E1937" s="817"/>
    </row>
    <row r="1938" spans="1:5">
      <c r="A1938" s="820"/>
      <c r="B1938" s="820" t="str">
        <f>B$64</f>
        <v>S4</v>
      </c>
      <c r="C1938" s="847"/>
      <c r="D1938" s="787"/>
      <c r="E1938" s="817"/>
    </row>
    <row r="1939" spans="1:5">
      <c r="E1939" s="817"/>
    </row>
    <row r="1940" spans="1:5" ht="25">
      <c r="A1940" s="820"/>
      <c r="B1940" s="820"/>
      <c r="C1940" s="831" t="s">
        <v>3066</v>
      </c>
      <c r="D1940" s="787"/>
    </row>
    <row r="1941" spans="1:5">
      <c r="A1941" s="820"/>
      <c r="B1941" s="820" t="s">
        <v>2518</v>
      </c>
      <c r="C1941" s="821"/>
      <c r="D1941" s="787"/>
      <c r="E1941" s="817"/>
    </row>
    <row r="1942" spans="1:5">
      <c r="A1942" s="820"/>
      <c r="B1942" s="820" t="str">
        <f>B$60</f>
        <v>MA</v>
      </c>
      <c r="C1942" s="821" t="s">
        <v>3395</v>
      </c>
      <c r="D1942" s="787" t="s">
        <v>3280</v>
      </c>
      <c r="E1942" s="817"/>
    </row>
    <row r="1943" spans="1:5">
      <c r="A1943" s="820"/>
      <c r="B1943" s="820" t="str">
        <f>B$61</f>
        <v>S1</v>
      </c>
      <c r="C1943" s="821"/>
      <c r="D1943" s="787"/>
      <c r="E1943" s="817"/>
    </row>
    <row r="1944" spans="1:5">
      <c r="A1944" s="820"/>
      <c r="B1944" s="820" t="str">
        <f>B$62</f>
        <v>S2</v>
      </c>
      <c r="C1944" s="821"/>
      <c r="D1944" s="787"/>
      <c r="E1944" s="817"/>
    </row>
    <row r="1945" spans="1:5">
      <c r="A1945" s="820"/>
      <c r="B1945" s="820" t="str">
        <f>B$63</f>
        <v>S3</v>
      </c>
      <c r="C1945" s="821"/>
      <c r="D1945" s="787"/>
      <c r="E1945" s="817"/>
    </row>
    <row r="1946" spans="1:5">
      <c r="A1946" s="820"/>
      <c r="B1946" s="820" t="str">
        <f>B$64</f>
        <v>S4</v>
      </c>
      <c r="C1946" s="847"/>
      <c r="D1946" s="787"/>
      <c r="E1946" s="817"/>
    </row>
    <row r="1947" spans="1:5">
      <c r="E1947" s="817"/>
    </row>
    <row r="1948" spans="1:5">
      <c r="A1948" s="820"/>
      <c r="B1948" s="820"/>
      <c r="C1948" s="831" t="s">
        <v>3067</v>
      </c>
      <c r="D1948" s="787"/>
    </row>
    <row r="1949" spans="1:5" ht="37.5">
      <c r="A1949" s="820"/>
      <c r="B1949" s="820"/>
      <c r="C1949" s="831" t="s">
        <v>3068</v>
      </c>
      <c r="D1949" s="787"/>
    </row>
    <row r="1950" spans="1:5">
      <c r="A1950" s="820"/>
      <c r="B1950" s="820" t="s">
        <v>2518</v>
      </c>
      <c r="C1950" s="821"/>
      <c r="D1950" s="787"/>
      <c r="E1950" s="817"/>
    </row>
    <row r="1951" spans="1:5" ht="25">
      <c r="A1951" s="820"/>
      <c r="B1951" s="820" t="str">
        <f>B$60</f>
        <v>MA</v>
      </c>
      <c r="C1951" s="821" t="s">
        <v>3396</v>
      </c>
      <c r="D1951" s="787" t="s">
        <v>3280</v>
      </c>
      <c r="E1951" s="817"/>
    </row>
    <row r="1952" spans="1:5">
      <c r="A1952" s="820"/>
      <c r="B1952" s="820" t="str">
        <f>B$61</f>
        <v>S1</v>
      </c>
      <c r="C1952" s="821"/>
      <c r="D1952" s="787"/>
      <c r="E1952" s="817"/>
    </row>
    <row r="1953" spans="1:5">
      <c r="A1953" s="820"/>
      <c r="B1953" s="820" t="str">
        <f>B$62</f>
        <v>S2</v>
      </c>
      <c r="C1953" s="821"/>
      <c r="D1953" s="787"/>
      <c r="E1953" s="817"/>
    </row>
    <row r="1954" spans="1:5">
      <c r="A1954" s="820"/>
      <c r="B1954" s="820" t="str">
        <f>B$63</f>
        <v>S3</v>
      </c>
      <c r="C1954" s="821"/>
      <c r="D1954" s="787"/>
      <c r="E1954" s="817"/>
    </row>
    <row r="1955" spans="1:5">
      <c r="A1955" s="820"/>
      <c r="B1955" s="820" t="str">
        <f>B$64</f>
        <v>S4</v>
      </c>
      <c r="C1955" s="847"/>
      <c r="D1955" s="787"/>
      <c r="E1955" s="817"/>
    </row>
    <row r="1956" spans="1:5">
      <c r="E1956" s="817"/>
    </row>
    <row r="1957" spans="1:5" ht="37.5">
      <c r="A1957" s="842">
        <v>10.1</v>
      </c>
      <c r="B1957" s="796"/>
      <c r="C1957" s="845" t="s">
        <v>3003</v>
      </c>
      <c r="D1957" s="825">
        <v>4</v>
      </c>
    </row>
    <row r="1958" spans="1:5" ht="100">
      <c r="A1958" s="842"/>
      <c r="B1958" s="796"/>
      <c r="C1958" s="845" t="s">
        <v>3069</v>
      </c>
      <c r="D1958" s="825"/>
    </row>
    <row r="1959" spans="1:5">
      <c r="A1959" s="820"/>
      <c r="B1959" s="820" t="s">
        <v>2518</v>
      </c>
      <c r="C1959" s="821"/>
      <c r="D1959" s="787"/>
      <c r="E1959" s="817"/>
    </row>
    <row r="1960" spans="1:5">
      <c r="A1960" s="820"/>
      <c r="B1960" s="820" t="str">
        <f>B$60</f>
        <v>MA</v>
      </c>
      <c r="C1960" s="821" t="s">
        <v>3553</v>
      </c>
      <c r="D1960" s="787" t="s">
        <v>3280</v>
      </c>
      <c r="E1960" s="817"/>
    </row>
    <row r="1961" spans="1:5">
      <c r="A1961" s="820"/>
      <c r="B1961" s="820" t="str">
        <f>B$61</f>
        <v>S1</v>
      </c>
      <c r="C1961" s="821"/>
      <c r="D1961" s="787"/>
      <c r="E1961" s="817"/>
    </row>
    <row r="1962" spans="1:5">
      <c r="A1962" s="820"/>
      <c r="B1962" s="820" t="str">
        <f>B$62</f>
        <v>S2</v>
      </c>
      <c r="C1962" s="821"/>
      <c r="D1962" s="787"/>
      <c r="E1962" s="817"/>
    </row>
    <row r="1963" spans="1:5">
      <c r="A1963" s="820"/>
      <c r="B1963" s="820" t="str">
        <f>B$63</f>
        <v>S3</v>
      </c>
      <c r="C1963" s="821"/>
      <c r="D1963" s="787"/>
      <c r="E1963" s="817"/>
    </row>
    <row r="1964" spans="1:5">
      <c r="A1964" s="820"/>
      <c r="B1964" s="820" t="str">
        <f>B$64</f>
        <v>S4</v>
      </c>
      <c r="C1964" s="847"/>
      <c r="D1964" s="787"/>
      <c r="E1964" s="817"/>
    </row>
    <row r="1965" spans="1:5" ht="25">
      <c r="A1965" s="796">
        <v>10.11</v>
      </c>
      <c r="B1965" s="796"/>
      <c r="C1965" s="845" t="s">
        <v>3011</v>
      </c>
      <c r="D1965" s="825">
        <v>4</v>
      </c>
      <c r="E1965" s="826"/>
    </row>
    <row r="1966" spans="1:5" ht="25">
      <c r="A1966" s="796"/>
      <c r="B1966" s="796"/>
      <c r="C1966" s="845" t="s">
        <v>3070</v>
      </c>
      <c r="D1966" s="825"/>
      <c r="E1966" s="826"/>
    </row>
    <row r="1967" spans="1:5" ht="25">
      <c r="A1967" s="820"/>
      <c r="B1967" s="820"/>
      <c r="C1967" s="831" t="s">
        <v>3071</v>
      </c>
      <c r="D1967" s="787"/>
      <c r="E1967" s="817"/>
    </row>
    <row r="1968" spans="1:5">
      <c r="A1968" s="820"/>
      <c r="B1968" s="820"/>
      <c r="C1968" s="831" t="s">
        <v>3072</v>
      </c>
      <c r="D1968" s="787"/>
      <c r="E1968" s="817"/>
    </row>
    <row r="1969" spans="1:5">
      <c r="A1969" s="820"/>
      <c r="B1969" s="820" t="s">
        <v>2518</v>
      </c>
      <c r="C1969" s="821"/>
      <c r="D1969" s="787"/>
      <c r="E1969" s="817"/>
    </row>
    <row r="1970" spans="1:5" ht="25">
      <c r="A1970" s="820"/>
      <c r="B1970" s="820" t="str">
        <f>B$60</f>
        <v>MA</v>
      </c>
      <c r="C1970" s="821" t="s">
        <v>3399</v>
      </c>
      <c r="D1970" s="787" t="s">
        <v>3280</v>
      </c>
      <c r="E1970" s="817"/>
    </row>
    <row r="1971" spans="1:5">
      <c r="A1971" s="820"/>
      <c r="B1971" s="820" t="str">
        <f>B$61</f>
        <v>S1</v>
      </c>
      <c r="C1971" s="821"/>
      <c r="D1971" s="787"/>
      <c r="E1971" s="817"/>
    </row>
    <row r="1972" spans="1:5">
      <c r="A1972" s="820"/>
      <c r="B1972" s="820" t="str">
        <f>B$62</f>
        <v>S2</v>
      </c>
      <c r="C1972" s="821"/>
      <c r="D1972" s="787"/>
      <c r="E1972" s="817"/>
    </row>
    <row r="1973" spans="1:5">
      <c r="A1973" s="820"/>
      <c r="B1973" s="820" t="str">
        <f>B$63</f>
        <v>S3</v>
      </c>
      <c r="C1973" s="821"/>
      <c r="D1973" s="787"/>
      <c r="E1973" s="817"/>
    </row>
    <row r="1974" spans="1:5">
      <c r="A1974" s="820"/>
      <c r="B1974" s="820" t="str">
        <f>B$64</f>
        <v>S4</v>
      </c>
      <c r="C1974" s="847"/>
      <c r="D1974" s="787"/>
      <c r="E1974" s="817"/>
    </row>
    <row r="1976" spans="1:5" ht="25">
      <c r="A1976" s="820"/>
      <c r="B1976" s="820"/>
      <c r="C1976" s="831" t="s">
        <v>3073</v>
      </c>
      <c r="D1976" s="787"/>
    </row>
    <row r="1977" spans="1:5">
      <c r="A1977" s="820"/>
      <c r="B1977" s="820" t="s">
        <v>2518</v>
      </c>
      <c r="C1977" s="821"/>
      <c r="D1977" s="787"/>
      <c r="E1977" s="817"/>
    </row>
    <row r="1978" spans="1:5" ht="25">
      <c r="A1978" s="820"/>
      <c r="B1978" s="820" t="str">
        <f>B$60</f>
        <v>MA</v>
      </c>
      <c r="C1978" s="821" t="s">
        <v>3400</v>
      </c>
      <c r="D1978" s="787" t="s">
        <v>3280</v>
      </c>
      <c r="E1978" s="817"/>
    </row>
    <row r="1979" spans="1:5">
      <c r="A1979" s="820"/>
      <c r="B1979" s="820" t="str">
        <f>B$61</f>
        <v>S1</v>
      </c>
      <c r="C1979" s="821"/>
      <c r="D1979" s="787"/>
      <c r="E1979" s="817"/>
    </row>
    <row r="1980" spans="1:5">
      <c r="A1980" s="820"/>
      <c r="B1980" s="820" t="str">
        <f>B$62</f>
        <v>S2</v>
      </c>
      <c r="C1980" s="821"/>
      <c r="D1980" s="787"/>
      <c r="E1980" s="817"/>
    </row>
    <row r="1981" spans="1:5">
      <c r="A1981" s="820"/>
      <c r="B1981" s="820" t="str">
        <f>B$63</f>
        <v>S3</v>
      </c>
      <c r="C1981" s="821"/>
      <c r="D1981" s="787"/>
      <c r="E1981" s="817"/>
    </row>
    <row r="1982" spans="1:5">
      <c r="A1982" s="820"/>
      <c r="B1982" s="820" t="str">
        <f>B$64</f>
        <v>S4</v>
      </c>
      <c r="C1982" s="847"/>
      <c r="D1982" s="787"/>
      <c r="E1982" s="817"/>
    </row>
    <row r="1983" spans="1:5">
      <c r="E1983" s="817"/>
    </row>
    <row r="1984" spans="1:5" ht="25">
      <c r="A1984" s="820"/>
      <c r="B1984" s="820"/>
      <c r="C1984" s="831" t="s">
        <v>3074</v>
      </c>
      <c r="D1984" s="787"/>
    </row>
    <row r="1985" spans="1:5">
      <c r="A1985" s="820"/>
      <c r="B1985" s="820" t="s">
        <v>2518</v>
      </c>
      <c r="C1985" s="821"/>
      <c r="D1985" s="787"/>
      <c r="E1985" s="817"/>
    </row>
    <row r="1986" spans="1:5">
      <c r="A1986" s="820"/>
      <c r="B1986" s="820" t="str">
        <f>B$60</f>
        <v>MA</v>
      </c>
      <c r="C1986" s="821" t="s">
        <v>3401</v>
      </c>
      <c r="D1986" s="787" t="s">
        <v>3280</v>
      </c>
      <c r="E1986" s="817"/>
    </row>
    <row r="1987" spans="1:5">
      <c r="A1987" s="820"/>
      <c r="B1987" s="820" t="str">
        <f>B$61</f>
        <v>S1</v>
      </c>
      <c r="C1987" s="821"/>
      <c r="D1987" s="787"/>
      <c r="E1987" s="817"/>
    </row>
    <row r="1988" spans="1:5">
      <c r="A1988" s="820"/>
      <c r="B1988" s="820" t="str">
        <f>B$62</f>
        <v>S2</v>
      </c>
      <c r="C1988" s="821"/>
      <c r="D1988" s="787"/>
      <c r="E1988" s="817"/>
    </row>
    <row r="1989" spans="1:5">
      <c r="A1989" s="820"/>
      <c r="B1989" s="820" t="str">
        <f>B$63</f>
        <v>S3</v>
      </c>
      <c r="C1989" s="821"/>
      <c r="D1989" s="787"/>
      <c r="E1989" s="817"/>
    </row>
    <row r="1990" spans="1:5">
      <c r="A1990" s="820"/>
      <c r="B1990" s="820" t="str">
        <f>B$64</f>
        <v>S4</v>
      </c>
      <c r="C1990" s="847"/>
      <c r="D1990" s="787"/>
      <c r="E1990" s="817"/>
    </row>
    <row r="1991" spans="1:5">
      <c r="E1991" s="817"/>
    </row>
    <row r="1992" spans="1:5">
      <c r="A1992" s="796">
        <v>10.119999999999999</v>
      </c>
      <c r="B1992" s="796"/>
      <c r="C1992" s="845" t="s">
        <v>3016</v>
      </c>
      <c r="D1992" s="825">
        <v>3</v>
      </c>
      <c r="E1992" s="826"/>
    </row>
    <row r="1993" spans="1:5" ht="112.5">
      <c r="A1993" s="820"/>
      <c r="B1993" s="820"/>
      <c r="C1993" s="831" t="s">
        <v>3075</v>
      </c>
      <c r="D1993" s="787"/>
      <c r="E1993" s="817"/>
    </row>
    <row r="1994" spans="1:5">
      <c r="A1994" s="820"/>
      <c r="B1994" s="820" t="s">
        <v>2518</v>
      </c>
      <c r="C1994" s="821"/>
      <c r="D1994" s="787"/>
      <c r="E1994" s="817"/>
    </row>
    <row r="1995" spans="1:5" ht="25">
      <c r="A1995" s="820"/>
      <c r="B1995" s="820" t="str">
        <f>B$60</f>
        <v>MA</v>
      </c>
      <c r="C1995" s="821" t="s">
        <v>3404</v>
      </c>
      <c r="D1995" s="787" t="s">
        <v>3280</v>
      </c>
      <c r="E1995" s="817"/>
    </row>
    <row r="1996" spans="1:5">
      <c r="A1996" s="820"/>
      <c r="B1996" s="820" t="str">
        <f>B$61</f>
        <v>S1</v>
      </c>
      <c r="C1996" s="821"/>
      <c r="D1996" s="787"/>
      <c r="E1996" s="817"/>
    </row>
    <row r="1997" spans="1:5">
      <c r="A1997" s="820"/>
      <c r="B1997" s="820" t="str">
        <f>B$62</f>
        <v>S2</v>
      </c>
      <c r="C1997" s="821"/>
      <c r="D1997" s="787"/>
      <c r="E1997" s="817"/>
    </row>
    <row r="1998" spans="1:5">
      <c r="A1998" s="820"/>
      <c r="B1998" s="820" t="str">
        <f>B$63</f>
        <v>S3</v>
      </c>
      <c r="C1998" s="821"/>
      <c r="D1998" s="787"/>
      <c r="E1998" s="817"/>
    </row>
    <row r="1999" spans="1:5">
      <c r="A1999" s="820"/>
      <c r="B1999" s="820" t="str">
        <f>B$64</f>
        <v>S4</v>
      </c>
      <c r="C1999" s="847"/>
      <c r="D1999" s="787"/>
      <c r="E1999" s="817"/>
    </row>
    <row r="2002" spans="5:5">
      <c r="E2002" s="817"/>
    </row>
    <row r="2003" spans="5:5">
      <c r="E2003" s="817"/>
    </row>
    <row r="2004" spans="5:5">
      <c r="E2004" s="817"/>
    </row>
    <row r="2005" spans="5:5">
      <c r="E2005" s="817"/>
    </row>
    <row r="2006" spans="5:5">
      <c r="E2006" s="817"/>
    </row>
    <row r="2007" spans="5:5">
      <c r="E2007" s="817"/>
    </row>
    <row r="2008" spans="5:5">
      <c r="E2008" s="817"/>
    </row>
  </sheetData>
  <mergeCells count="1">
    <mergeCell ref="J1:L1"/>
  </mergeCells>
  <pageMargins left="0.7" right="0.7" top="0.75" bottom="0.75" header="0.3" footer="0.3"/>
  <pageSetup paperSize="9" orientation="portrait" r:id="rId1"/>
  <drawing r:id="rId2"/>
  <legacy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14143-3E64-410E-AA09-192DD9630034}">
  <sheetPr>
    <tabColor rgb="FF92D050"/>
  </sheetPr>
  <dimension ref="A1:R3156"/>
  <sheetViews>
    <sheetView zoomScaleNormal="100" workbookViewId="0">
      <selection activeCell="G101" sqref="G101"/>
    </sheetView>
  </sheetViews>
  <sheetFormatPr defaultColWidth="9.1796875" defaultRowHeight="14"/>
  <cols>
    <col min="1" max="1" width="61" style="545" customWidth="1"/>
    <col min="2" max="2" width="8.54296875" style="584" customWidth="1"/>
    <col min="3" max="3" width="8.7265625" style="568" customWidth="1"/>
    <col min="4" max="4" width="19" style="543" customWidth="1"/>
    <col min="5" max="5" width="31.1796875" style="543" customWidth="1"/>
    <col min="6" max="6" width="24.26953125" style="569" customWidth="1"/>
    <col min="7" max="7" width="21.81640625" style="569" customWidth="1"/>
    <col min="8" max="8" width="11.7265625" style="543" customWidth="1"/>
    <col min="9" max="9" width="28.54296875" style="543" customWidth="1"/>
    <col min="10" max="10" width="11.7265625" style="543" customWidth="1"/>
    <col min="11" max="11" width="17.1796875" style="543" customWidth="1"/>
    <col min="12" max="12" width="10.26953125" style="543" customWidth="1"/>
    <col min="13" max="13" width="19.54296875" style="543" customWidth="1"/>
    <col min="14" max="14" width="10.81640625" style="543" customWidth="1"/>
    <col min="15" max="15" width="22.7265625" style="543" customWidth="1"/>
    <col min="16" max="16" width="10.54296875" style="543" customWidth="1"/>
    <col min="17" max="17" width="25.54296875" style="543" customWidth="1"/>
    <col min="18" max="18" width="9.1796875" style="543" hidden="1" customWidth="1"/>
    <col min="19" max="19" width="9.1796875" style="543" customWidth="1"/>
    <col min="20" max="16384" width="9.1796875" style="543"/>
  </cols>
  <sheetData>
    <row r="1" spans="1:15" ht="37.5" customHeight="1">
      <c r="A1" s="591" t="s">
        <v>537</v>
      </c>
      <c r="B1" s="597"/>
      <c r="C1" s="598"/>
      <c r="D1" s="599"/>
      <c r="E1" s="599"/>
      <c r="F1" s="598"/>
      <c r="G1" s="903"/>
    </row>
    <row r="2" spans="1:15" ht="101.25" customHeight="1">
      <c r="A2" s="558" t="s">
        <v>538</v>
      </c>
      <c r="B2" s="592"/>
      <c r="C2" s="571"/>
      <c r="D2" s="1015" t="s">
        <v>539</v>
      </c>
      <c r="E2" s="1015"/>
      <c r="F2" s="1015"/>
      <c r="G2" s="904"/>
    </row>
    <row r="3" spans="1:15" ht="42" customHeight="1">
      <c r="A3" s="558" t="s">
        <v>540</v>
      </c>
      <c r="B3" s="592"/>
      <c r="C3" s="571"/>
      <c r="D3" s="585"/>
      <c r="E3" s="586"/>
      <c r="F3" s="586"/>
      <c r="G3" s="904"/>
    </row>
    <row r="4" spans="1:15" ht="101.25" customHeight="1">
      <c r="A4" s="558"/>
      <c r="B4" s="997">
        <v>1</v>
      </c>
      <c r="C4" s="998"/>
      <c r="D4" s="544" t="s">
        <v>541</v>
      </c>
      <c r="E4" s="545" t="s">
        <v>210</v>
      </c>
      <c r="F4" s="700" t="str">
        <f>IF(E4="YES","Continue","STOP HERE DO NOT complete this sheet")</f>
        <v>Continue</v>
      </c>
      <c r="G4" s="904"/>
    </row>
    <row r="5" spans="1:15" ht="90.75" customHeight="1">
      <c r="A5" s="550"/>
      <c r="B5" s="997">
        <v>2</v>
      </c>
      <c r="C5" s="998"/>
      <c r="D5" s="700" t="s">
        <v>542</v>
      </c>
      <c r="E5" s="545" t="s">
        <v>211</v>
      </c>
      <c r="F5" s="700" t="str">
        <f>IF(E5="YES","Complete 2a below and continue", "Record no Prohibited HHP usage and do not complete 2a")</f>
        <v>Record no Prohibited HHP usage and do not complete 2a</v>
      </c>
      <c r="G5" s="587"/>
    </row>
    <row r="6" spans="1:15" ht="78" customHeight="1">
      <c r="A6" s="550" t="s">
        <v>544</v>
      </c>
      <c r="B6" s="997" t="s">
        <v>545</v>
      </c>
      <c r="C6" s="998"/>
      <c r="D6" s="700" t="s">
        <v>546</v>
      </c>
      <c r="E6" s="545" t="s">
        <v>543</v>
      </c>
      <c r="F6" s="700" t="str">
        <f>IF(E6="YES","This will remain valid until 31/12/2020, need to check conditions met. Complete A1.1.1","Complete 1.1.2 &amp; 1.1.3 as necessary")</f>
        <v>Complete 1.1.2 &amp; 1.1.3 as necessary</v>
      </c>
      <c r="G6" s="904"/>
    </row>
    <row r="7" spans="1:15" ht="100.5" customHeight="1">
      <c r="A7" s="550"/>
      <c r="B7" s="997">
        <v>3</v>
      </c>
      <c r="C7" s="998"/>
      <c r="D7" s="700" t="s">
        <v>547</v>
      </c>
      <c r="E7" s="545" t="s">
        <v>210</v>
      </c>
      <c r="F7" s="700" t="str">
        <f>IF(E7="YES","Complete 3a below and continue","Record no Restricted HHP usage and do not complete 3a/3b")</f>
        <v>Complete 3a below and continue</v>
      </c>
      <c r="G7" s="587"/>
    </row>
    <row r="8" spans="1:15" ht="105.75" customHeight="1">
      <c r="A8" s="558"/>
      <c r="B8" s="997" t="s">
        <v>548</v>
      </c>
      <c r="C8" s="998"/>
      <c r="D8" s="700" t="s">
        <v>549</v>
      </c>
      <c r="E8" s="545" t="s">
        <v>210</v>
      </c>
      <c r="F8" s="700" t="str">
        <f>IF(E8="YES","Audit section A1.1.6 and issue Observation if non-compliant before 31 Dec 2020, Major/Minor CAR(s) if after that date"," progress to 3b")</f>
        <v>Audit section A1.1.6 and issue Observation if non-compliant before 31 Dec 2020, Major/Minor CAR(s) if after that date</v>
      </c>
      <c r="G8" s="904"/>
    </row>
    <row r="9" spans="1:15" ht="134.25" customHeight="1">
      <c r="A9" s="558" t="s">
        <v>550</v>
      </c>
      <c r="B9" s="997" t="s">
        <v>551</v>
      </c>
      <c r="C9" s="998"/>
      <c r="D9" s="700" t="s">
        <v>552</v>
      </c>
      <c r="E9" s="545" t="s">
        <v>211</v>
      </c>
      <c r="F9" s="700" t="str">
        <f>IF(E9="YES","Audit Use under Derogations section A1.1.1, below","Complete section A1.1.4/A1.1.6 and Issue a Major CAR to fulfill requirements of Pesticides Policy (including ESRA) with 3 month deadline, if this is missing or incomplete")</f>
        <v>Complete section A1.1.4/A1.1.6 and Issue a Major CAR to fulfill requirements of Pesticides Policy (including ESRA) with 3 month deadline, if this is missing or incomplete</v>
      </c>
      <c r="G9" s="904"/>
    </row>
    <row r="10" spans="1:15" ht="73.5" customHeight="1">
      <c r="A10" s="555"/>
      <c r="B10" s="999"/>
      <c r="C10" s="1000"/>
      <c r="D10" s="1018" t="s">
        <v>553</v>
      </c>
      <c r="E10" s="1019"/>
      <c r="F10" s="1020"/>
      <c r="G10" s="904"/>
    </row>
    <row r="11" spans="1:15" ht="52.5" customHeight="1">
      <c r="A11" s="555"/>
      <c r="B11" s="1001"/>
      <c r="C11" s="1002"/>
      <c r="D11" s="1013" t="s">
        <v>554</v>
      </c>
      <c r="E11" s="1014"/>
      <c r="F11" s="1014"/>
      <c r="G11" s="905"/>
    </row>
    <row r="12" spans="1:15" ht="58.5" customHeight="1" thickBot="1">
      <c r="A12" s="555"/>
      <c r="B12" s="579" t="s">
        <v>555</v>
      </c>
      <c r="C12" s="576" t="s">
        <v>556</v>
      </c>
      <c r="D12" s="1003" t="s">
        <v>557</v>
      </c>
      <c r="E12" s="1004"/>
      <c r="F12" s="548" t="s">
        <v>558</v>
      </c>
      <c r="G12" s="548" t="s">
        <v>45</v>
      </c>
      <c r="H12" s="548" t="s">
        <v>558</v>
      </c>
      <c r="I12" s="549" t="s">
        <v>46</v>
      </c>
      <c r="J12" s="548" t="s">
        <v>558</v>
      </c>
      <c r="K12" s="549" t="s">
        <v>47</v>
      </c>
      <c r="L12" s="548" t="s">
        <v>558</v>
      </c>
      <c r="M12" s="549" t="s">
        <v>48</v>
      </c>
      <c r="N12" s="548" t="s">
        <v>558</v>
      </c>
      <c r="O12" s="549" t="s">
        <v>49</v>
      </c>
    </row>
    <row r="13" spans="1:15" ht="104.25" customHeight="1" thickBot="1">
      <c r="A13" s="550" t="s">
        <v>559</v>
      </c>
      <c r="B13" s="573"/>
      <c r="C13" s="577" t="s">
        <v>560</v>
      </c>
      <c r="D13" s="1007" t="s">
        <v>561</v>
      </c>
      <c r="E13" s="1007"/>
      <c r="F13" s="1007"/>
      <c r="G13" s="1007"/>
      <c r="H13" s="1007"/>
      <c r="I13" s="1007"/>
      <c r="J13" s="1007"/>
      <c r="K13" s="1007"/>
      <c r="L13" s="1007"/>
      <c r="M13" s="1007"/>
      <c r="N13" s="1007"/>
      <c r="O13" s="1008"/>
    </row>
    <row r="14" spans="1:15" ht="70.5" customHeight="1">
      <c r="A14" s="574" t="s">
        <v>562</v>
      </c>
      <c r="B14" s="580"/>
      <c r="C14" s="593" t="s">
        <v>563</v>
      </c>
      <c r="D14" s="1005" t="s">
        <v>564</v>
      </c>
      <c r="E14" s="1006"/>
      <c r="F14" s="701"/>
      <c r="G14" s="890"/>
      <c r="H14" s="545"/>
      <c r="I14" s="545"/>
      <c r="J14" s="545"/>
      <c r="K14" s="545"/>
      <c r="L14" s="545"/>
      <c r="M14" s="545"/>
      <c r="N14" s="545"/>
      <c r="O14" s="545"/>
    </row>
    <row r="15" spans="1:15" ht="15" customHeight="1">
      <c r="A15" s="550" t="s">
        <v>565</v>
      </c>
      <c r="B15" s="573"/>
      <c r="C15" s="593" t="s">
        <v>566</v>
      </c>
      <c r="D15" s="1031" t="s">
        <v>567</v>
      </c>
      <c r="E15" s="1032"/>
      <c r="F15" s="701"/>
      <c r="G15" s="890"/>
      <c r="H15" s="545"/>
      <c r="I15" s="545"/>
      <c r="J15" s="545"/>
      <c r="K15" s="545"/>
      <c r="L15" s="545"/>
      <c r="M15" s="545"/>
      <c r="N15" s="545"/>
      <c r="O15" s="545"/>
    </row>
    <row r="16" spans="1:15" ht="15" customHeight="1">
      <c r="A16" s="550"/>
      <c r="B16" s="573"/>
      <c r="C16" s="593" t="s">
        <v>568</v>
      </c>
      <c r="D16" s="1033" t="s">
        <v>569</v>
      </c>
      <c r="E16" s="1034"/>
      <c r="F16" s="551"/>
      <c r="G16" s="890"/>
      <c r="H16" s="545"/>
      <c r="I16" s="545"/>
      <c r="J16" s="545"/>
      <c r="K16" s="545"/>
      <c r="L16" s="545"/>
      <c r="M16" s="545"/>
      <c r="N16" s="545"/>
      <c r="O16" s="545"/>
    </row>
    <row r="17" spans="1:15" ht="15" customHeight="1">
      <c r="A17" s="550"/>
      <c r="B17" s="573"/>
      <c r="C17" s="593" t="s">
        <v>570</v>
      </c>
      <c r="D17" s="1043" t="s">
        <v>571</v>
      </c>
      <c r="E17" s="1044"/>
      <c r="F17" s="551"/>
      <c r="G17" s="890"/>
      <c r="H17" s="545"/>
      <c r="I17" s="545"/>
      <c r="J17" s="545"/>
      <c r="K17" s="545"/>
      <c r="L17" s="545"/>
      <c r="M17" s="545"/>
      <c r="N17" s="545"/>
      <c r="O17" s="545"/>
    </row>
    <row r="18" spans="1:15" ht="15" customHeight="1">
      <c r="A18" s="550"/>
      <c r="B18" s="573"/>
      <c r="C18" s="593" t="s">
        <v>572</v>
      </c>
      <c r="D18" s="1043" t="s">
        <v>573</v>
      </c>
      <c r="E18" s="1044"/>
      <c r="F18" s="551"/>
      <c r="G18" s="890"/>
      <c r="H18" s="545"/>
      <c r="I18" s="545"/>
      <c r="J18" s="545"/>
      <c r="K18" s="545"/>
      <c r="L18" s="545"/>
      <c r="M18" s="545"/>
      <c r="N18" s="545"/>
      <c r="O18" s="545"/>
    </row>
    <row r="19" spans="1:15" ht="45" customHeight="1">
      <c r="A19" s="574" t="s">
        <v>574</v>
      </c>
      <c r="B19" s="580"/>
      <c r="C19" s="593" t="s">
        <v>575</v>
      </c>
      <c r="D19" s="1045" t="s">
        <v>576</v>
      </c>
      <c r="E19" s="1046"/>
      <c r="F19" s="701"/>
      <c r="G19" s="890"/>
      <c r="H19" s="545"/>
      <c r="I19" s="545"/>
      <c r="J19" s="545"/>
      <c r="K19" s="545"/>
      <c r="L19" s="545"/>
      <c r="M19" s="545"/>
      <c r="N19" s="545"/>
      <c r="O19" s="545"/>
    </row>
    <row r="20" spans="1:15" ht="15" customHeight="1">
      <c r="A20" s="555"/>
      <c r="B20" s="583"/>
      <c r="C20" s="593" t="s">
        <v>577</v>
      </c>
      <c r="D20" s="1029" t="s">
        <v>578</v>
      </c>
      <c r="E20" s="1030"/>
      <c r="F20" s="701"/>
      <c r="G20" s="890"/>
      <c r="H20" s="545"/>
      <c r="I20" s="545"/>
      <c r="J20" s="545"/>
      <c r="K20" s="545"/>
      <c r="L20" s="545"/>
      <c r="M20" s="545"/>
      <c r="N20" s="545"/>
      <c r="O20" s="545"/>
    </row>
    <row r="21" spans="1:15" ht="15" customHeight="1">
      <c r="A21" s="575" t="s">
        <v>579</v>
      </c>
      <c r="B21" s="582"/>
      <c r="C21" s="593" t="s">
        <v>580</v>
      </c>
      <c r="D21" s="1031" t="s">
        <v>567</v>
      </c>
      <c r="E21" s="1032"/>
      <c r="F21" s="701"/>
      <c r="G21" s="890"/>
      <c r="H21" s="545"/>
      <c r="I21" s="545"/>
      <c r="J21" s="545"/>
      <c r="K21" s="545"/>
      <c r="L21" s="545"/>
      <c r="M21" s="545"/>
      <c r="N21" s="545"/>
      <c r="O21" s="545"/>
    </row>
    <row r="22" spans="1:15" ht="15" customHeight="1">
      <c r="A22" s="555"/>
      <c r="B22" s="583"/>
      <c r="C22" s="593" t="s">
        <v>581</v>
      </c>
      <c r="D22" s="1033" t="s">
        <v>569</v>
      </c>
      <c r="E22" s="1034"/>
      <c r="F22" s="701"/>
      <c r="G22" s="890"/>
      <c r="H22" s="545"/>
      <c r="I22" s="545"/>
      <c r="J22" s="545"/>
      <c r="K22" s="545"/>
      <c r="L22" s="545"/>
      <c r="M22" s="545"/>
      <c r="N22" s="545"/>
      <c r="O22" s="545"/>
    </row>
    <row r="23" spans="1:15" ht="15" customHeight="1">
      <c r="A23" s="555"/>
      <c r="B23" s="583"/>
      <c r="C23" s="593" t="s">
        <v>582</v>
      </c>
      <c r="D23" s="1043" t="s">
        <v>583</v>
      </c>
      <c r="E23" s="1044"/>
      <c r="F23" s="701"/>
      <c r="G23" s="890"/>
      <c r="H23" s="545"/>
      <c r="I23" s="545"/>
      <c r="J23" s="545"/>
      <c r="K23" s="545"/>
      <c r="L23" s="545"/>
      <c r="M23" s="545"/>
      <c r="N23" s="545"/>
      <c r="O23" s="545"/>
    </row>
    <row r="24" spans="1:15" ht="15" customHeight="1">
      <c r="A24" s="555"/>
      <c r="B24" s="583"/>
      <c r="C24" s="593" t="s">
        <v>584</v>
      </c>
      <c r="D24" s="1043" t="s">
        <v>573</v>
      </c>
      <c r="E24" s="1044"/>
      <c r="F24" s="701"/>
      <c r="G24" s="890"/>
      <c r="H24" s="545"/>
      <c r="I24" s="545"/>
      <c r="J24" s="545"/>
      <c r="K24" s="545"/>
      <c r="L24" s="545"/>
      <c r="M24" s="545"/>
      <c r="N24" s="545"/>
      <c r="O24" s="545"/>
    </row>
    <row r="25" spans="1:15" ht="15" customHeight="1">
      <c r="A25" s="574" t="s">
        <v>574</v>
      </c>
      <c r="B25" s="580"/>
      <c r="C25" s="593" t="s">
        <v>585</v>
      </c>
      <c r="D25" s="1035" t="s">
        <v>576</v>
      </c>
      <c r="E25" s="1035"/>
      <c r="F25" s="701"/>
      <c r="G25" s="890"/>
      <c r="H25" s="545"/>
      <c r="I25" s="545"/>
      <c r="J25" s="545"/>
      <c r="K25" s="545"/>
      <c r="L25" s="545"/>
      <c r="M25" s="545"/>
      <c r="N25" s="545"/>
      <c r="O25" s="545"/>
    </row>
    <row r="26" spans="1:15" ht="15" customHeight="1">
      <c r="A26" s="555"/>
      <c r="B26" s="583"/>
      <c r="C26" s="593" t="s">
        <v>586</v>
      </c>
      <c r="D26" s="1036" t="s">
        <v>578</v>
      </c>
      <c r="E26" s="1036"/>
      <c r="F26" s="701"/>
      <c r="G26" s="890"/>
      <c r="H26" s="545"/>
      <c r="I26" s="545"/>
      <c r="J26" s="545"/>
      <c r="K26" s="545"/>
      <c r="L26" s="545"/>
      <c r="M26" s="545"/>
      <c r="N26" s="545"/>
      <c r="O26" s="545"/>
    </row>
    <row r="27" spans="1:15">
      <c r="A27" s="555"/>
      <c r="B27" s="583"/>
      <c r="C27" s="593"/>
      <c r="D27" s="1035"/>
      <c r="E27" s="1035"/>
      <c r="F27" s="553"/>
      <c r="G27" s="906"/>
      <c r="H27" s="554"/>
      <c r="I27" s="554"/>
      <c r="J27" s="554"/>
      <c r="K27" s="554"/>
      <c r="L27" s="554"/>
      <c r="M27" s="554"/>
      <c r="N27" s="554"/>
      <c r="O27" s="554"/>
    </row>
    <row r="28" spans="1:15" ht="58.5" customHeight="1" thickBot="1">
      <c r="A28" s="555"/>
      <c r="B28" s="579" t="s">
        <v>555</v>
      </c>
      <c r="C28" s="576" t="s">
        <v>556</v>
      </c>
      <c r="D28" s="1037" t="s">
        <v>557</v>
      </c>
      <c r="E28" s="1038"/>
      <c r="F28" s="548" t="s">
        <v>558</v>
      </c>
      <c r="G28" s="548" t="s">
        <v>45</v>
      </c>
      <c r="H28" s="548" t="s">
        <v>558</v>
      </c>
      <c r="I28" s="549" t="s">
        <v>46</v>
      </c>
      <c r="J28" s="548" t="s">
        <v>558</v>
      </c>
      <c r="K28" s="549" t="s">
        <v>47</v>
      </c>
      <c r="L28" s="548" t="s">
        <v>558</v>
      </c>
      <c r="M28" s="549" t="s">
        <v>48</v>
      </c>
      <c r="N28" s="548" t="s">
        <v>558</v>
      </c>
      <c r="O28" s="549" t="s">
        <v>49</v>
      </c>
    </row>
    <row r="29" spans="1:15" ht="45" customHeight="1" thickBot="1">
      <c r="A29" s="555"/>
      <c r="B29" s="583"/>
      <c r="C29" s="1025" t="s">
        <v>587</v>
      </c>
      <c r="D29" s="1022" t="s">
        <v>588</v>
      </c>
      <c r="E29" s="1023"/>
      <c r="F29" s="1024"/>
      <c r="G29" s="1024"/>
      <c r="H29" s="1024"/>
      <c r="I29" s="1024"/>
      <c r="J29" s="1024"/>
      <c r="K29" s="1024"/>
      <c r="L29" s="1024"/>
      <c r="M29" s="1024"/>
      <c r="N29" s="1024"/>
      <c r="O29" s="1024"/>
    </row>
    <row r="30" spans="1:15" ht="44.25" customHeight="1" thickBot="1">
      <c r="A30" s="556" t="s">
        <v>589</v>
      </c>
      <c r="B30" s="581" t="s">
        <v>590</v>
      </c>
      <c r="C30" s="1026"/>
      <c r="D30" s="1039" t="s">
        <v>591</v>
      </c>
      <c r="E30" s="1040"/>
      <c r="F30" s="701"/>
      <c r="G30" s="907"/>
      <c r="H30" s="557"/>
      <c r="I30" s="557"/>
      <c r="J30" s="557"/>
      <c r="K30" s="557"/>
      <c r="L30" s="557"/>
      <c r="M30" s="557"/>
      <c r="N30" s="557"/>
      <c r="O30" s="557"/>
    </row>
    <row r="31" spans="1:15" ht="58.5" customHeight="1" thickBot="1">
      <c r="A31" s="555"/>
      <c r="B31" s="579" t="s">
        <v>555</v>
      </c>
      <c r="C31" s="576" t="s">
        <v>556</v>
      </c>
      <c r="D31" s="1037" t="s">
        <v>557</v>
      </c>
      <c r="E31" s="1038"/>
      <c r="F31" s="548" t="s">
        <v>558</v>
      </c>
      <c r="G31" s="548" t="s">
        <v>45</v>
      </c>
      <c r="H31" s="548" t="s">
        <v>558</v>
      </c>
      <c r="I31" s="549" t="s">
        <v>46</v>
      </c>
      <c r="J31" s="548" t="s">
        <v>558</v>
      </c>
      <c r="K31" s="549" t="s">
        <v>47</v>
      </c>
      <c r="L31" s="548" t="s">
        <v>558</v>
      </c>
      <c r="M31" s="549" t="s">
        <v>48</v>
      </c>
      <c r="N31" s="548" t="s">
        <v>558</v>
      </c>
      <c r="O31" s="549" t="s">
        <v>49</v>
      </c>
    </row>
    <row r="32" spans="1:15" ht="124.5" customHeight="1" thickBot="1">
      <c r="A32" s="558" t="s">
        <v>592</v>
      </c>
      <c r="B32" s="572"/>
      <c r="C32" s="577" t="s">
        <v>593</v>
      </c>
      <c r="D32" s="1021" t="s">
        <v>594</v>
      </c>
      <c r="E32" s="1007"/>
      <c r="F32" s="1007"/>
      <c r="G32" s="1007"/>
      <c r="H32" s="1007"/>
      <c r="I32" s="1007"/>
      <c r="J32" s="1007"/>
      <c r="K32" s="1007"/>
      <c r="L32" s="1007"/>
      <c r="M32" s="1007"/>
      <c r="N32" s="1007"/>
      <c r="O32" s="1008"/>
    </row>
    <row r="33" spans="1:15" ht="60" customHeight="1" thickBot="1">
      <c r="A33" s="558" t="s">
        <v>595</v>
      </c>
      <c r="B33" s="581" t="s">
        <v>590</v>
      </c>
      <c r="C33" s="581" t="s">
        <v>596</v>
      </c>
      <c r="D33" s="1039" t="s">
        <v>597</v>
      </c>
      <c r="E33" s="1040"/>
      <c r="F33" s="559"/>
      <c r="G33" s="891"/>
      <c r="H33" s="552"/>
      <c r="I33" s="545"/>
      <c r="J33" s="545"/>
      <c r="K33" s="545"/>
      <c r="L33" s="545"/>
      <c r="M33" s="545"/>
      <c r="N33" s="545"/>
      <c r="O33" s="545"/>
    </row>
    <row r="34" spans="1:15" ht="15" customHeight="1">
      <c r="A34" s="558" t="s">
        <v>579</v>
      </c>
      <c r="B34" s="572"/>
      <c r="C34" s="581" t="s">
        <v>598</v>
      </c>
      <c r="D34" s="1052" t="s">
        <v>567</v>
      </c>
      <c r="E34" s="1053"/>
      <c r="F34" s="559"/>
      <c r="G34" s="891"/>
      <c r="H34" s="552"/>
      <c r="I34" s="545"/>
      <c r="J34" s="545"/>
      <c r="K34" s="545"/>
      <c r="L34" s="545"/>
      <c r="M34" s="545"/>
      <c r="N34" s="545"/>
      <c r="O34" s="545"/>
    </row>
    <row r="35" spans="1:15" ht="15" customHeight="1">
      <c r="A35" s="555"/>
      <c r="B35" s="583"/>
      <c r="C35" s="583" t="s">
        <v>599</v>
      </c>
      <c r="D35" s="1033" t="s">
        <v>600</v>
      </c>
      <c r="E35" s="1034"/>
      <c r="F35" s="559"/>
      <c r="G35" s="891"/>
      <c r="H35" s="552"/>
      <c r="I35" s="545"/>
      <c r="J35" s="545"/>
      <c r="K35" s="545"/>
      <c r="L35" s="545"/>
      <c r="M35" s="545"/>
      <c r="N35" s="545"/>
      <c r="O35" s="545"/>
    </row>
    <row r="36" spans="1:15" ht="15" customHeight="1">
      <c r="A36" s="555"/>
      <c r="B36" s="583"/>
      <c r="C36" s="583" t="s">
        <v>601</v>
      </c>
      <c r="D36" s="1033" t="s">
        <v>569</v>
      </c>
      <c r="E36" s="1034"/>
      <c r="F36" s="559"/>
      <c r="G36" s="891"/>
      <c r="H36" s="552"/>
      <c r="I36" s="545"/>
      <c r="J36" s="545"/>
      <c r="K36" s="545"/>
      <c r="L36" s="545"/>
      <c r="M36" s="545"/>
      <c r="N36" s="545"/>
      <c r="O36" s="545"/>
    </row>
    <row r="37" spans="1:15" ht="15" customHeight="1">
      <c r="A37" s="555"/>
      <c r="B37" s="583"/>
      <c r="C37" s="583" t="s">
        <v>602</v>
      </c>
      <c r="D37" s="1043" t="s">
        <v>583</v>
      </c>
      <c r="E37" s="1044"/>
      <c r="F37" s="559"/>
      <c r="G37" s="891"/>
      <c r="H37" s="552"/>
      <c r="I37" s="545"/>
      <c r="J37" s="545"/>
      <c r="K37" s="545"/>
      <c r="L37" s="545"/>
      <c r="M37" s="545"/>
      <c r="N37" s="545"/>
      <c r="O37" s="545"/>
    </row>
    <row r="38" spans="1:15" ht="14.5" thickBot="1">
      <c r="A38" s="555"/>
      <c r="B38" s="583"/>
      <c r="C38" s="583"/>
      <c r="D38" s="1054"/>
      <c r="E38" s="1055"/>
      <c r="F38" s="559"/>
      <c r="G38" s="891"/>
      <c r="H38" s="552"/>
      <c r="I38" s="545"/>
      <c r="J38" s="545"/>
      <c r="K38" s="545"/>
      <c r="L38" s="545"/>
      <c r="M38" s="545"/>
      <c r="N38" s="545"/>
      <c r="O38" s="545"/>
    </row>
    <row r="39" spans="1:15" ht="109.5" customHeight="1" thickBot="1">
      <c r="A39" s="550" t="s">
        <v>603</v>
      </c>
      <c r="B39" s="581" t="s">
        <v>604</v>
      </c>
      <c r="C39" s="581" t="s">
        <v>605</v>
      </c>
      <c r="D39" s="1039" t="s">
        <v>606</v>
      </c>
      <c r="E39" s="1040"/>
      <c r="F39" s="559"/>
      <c r="G39" s="891"/>
      <c r="H39" s="552"/>
      <c r="I39" s="545"/>
      <c r="J39" s="545"/>
      <c r="K39" s="545"/>
      <c r="L39" s="545"/>
      <c r="M39" s="545"/>
      <c r="N39" s="545"/>
      <c r="O39" s="545"/>
    </row>
    <row r="40" spans="1:15" ht="160.5" customHeight="1" thickBot="1">
      <c r="A40" s="550"/>
      <c r="B40" s="581" t="s">
        <v>607</v>
      </c>
      <c r="C40" s="581" t="s">
        <v>608</v>
      </c>
      <c r="D40" s="1039" t="s">
        <v>609</v>
      </c>
      <c r="E40" s="1040"/>
      <c r="F40" s="559"/>
      <c r="G40" s="891"/>
      <c r="H40" s="552"/>
      <c r="I40" s="545"/>
      <c r="J40" s="545"/>
      <c r="K40" s="545"/>
      <c r="L40" s="545"/>
      <c r="M40" s="545"/>
      <c r="N40" s="545"/>
      <c r="O40" s="545"/>
    </row>
    <row r="41" spans="1:15" ht="66.75" customHeight="1" thickBot="1">
      <c r="A41" s="550"/>
      <c r="B41" s="581" t="s">
        <v>610</v>
      </c>
      <c r="C41" s="581" t="s">
        <v>611</v>
      </c>
      <c r="D41" s="1039" t="s">
        <v>612</v>
      </c>
      <c r="E41" s="1040"/>
      <c r="F41" s="559"/>
      <c r="G41" s="891"/>
      <c r="H41" s="552"/>
      <c r="I41" s="545"/>
      <c r="J41" s="545"/>
      <c r="K41" s="545"/>
      <c r="L41" s="545"/>
      <c r="M41" s="545"/>
      <c r="N41" s="545"/>
      <c r="O41" s="545"/>
    </row>
    <row r="42" spans="1:15" ht="49.5" customHeight="1" thickBot="1">
      <c r="A42" s="550" t="s">
        <v>613</v>
      </c>
      <c r="B42" s="581" t="s">
        <v>614</v>
      </c>
      <c r="C42" s="581" t="s">
        <v>615</v>
      </c>
      <c r="D42" s="1039" t="s">
        <v>616</v>
      </c>
      <c r="E42" s="1040"/>
      <c r="F42" s="559"/>
      <c r="G42" s="891"/>
      <c r="H42" s="552"/>
      <c r="I42" s="545"/>
      <c r="J42" s="545"/>
      <c r="K42" s="545"/>
      <c r="L42" s="545"/>
      <c r="M42" s="545"/>
      <c r="N42" s="545"/>
      <c r="O42" s="545"/>
    </row>
    <row r="43" spans="1:15" ht="28.5" thickBot="1">
      <c r="A43" s="555"/>
      <c r="B43" s="583"/>
      <c r="C43" s="576" t="s">
        <v>556</v>
      </c>
      <c r="D43" s="547" t="s">
        <v>555</v>
      </c>
      <c r="E43" s="546" t="s">
        <v>557</v>
      </c>
      <c r="F43" s="548" t="s">
        <v>558</v>
      </c>
      <c r="G43" s="548" t="s">
        <v>45</v>
      </c>
      <c r="H43" s="548" t="s">
        <v>558</v>
      </c>
      <c r="I43" s="549" t="s">
        <v>46</v>
      </c>
      <c r="J43" s="548" t="s">
        <v>558</v>
      </c>
      <c r="K43" s="549" t="s">
        <v>47</v>
      </c>
      <c r="L43" s="548" t="s">
        <v>558</v>
      </c>
      <c r="M43" s="549" t="s">
        <v>48</v>
      </c>
      <c r="N43" s="548" t="s">
        <v>558</v>
      </c>
      <c r="O43" s="549" t="s">
        <v>49</v>
      </c>
    </row>
    <row r="44" spans="1:15" ht="144.75" customHeight="1" thickBot="1">
      <c r="A44" s="550" t="s">
        <v>617</v>
      </c>
      <c r="B44" s="573"/>
      <c r="C44" s="577" t="s">
        <v>618</v>
      </c>
      <c r="D44" s="1027" t="s">
        <v>619</v>
      </c>
      <c r="E44" s="1027"/>
      <c r="F44" s="1027"/>
      <c r="G44" s="1027"/>
      <c r="H44" s="1027"/>
      <c r="I44" s="1027"/>
      <c r="J44" s="1027"/>
      <c r="K44" s="1027"/>
      <c r="L44" s="1027"/>
      <c r="M44" s="1027"/>
      <c r="N44" s="1027"/>
      <c r="O44" s="1028"/>
    </row>
    <row r="45" spans="1:15" ht="138" customHeight="1">
      <c r="A45" s="550" t="s">
        <v>620</v>
      </c>
      <c r="B45" s="573"/>
      <c r="C45" s="593" t="s">
        <v>621</v>
      </c>
      <c r="D45" s="1041" t="s">
        <v>622</v>
      </c>
      <c r="E45" s="1042"/>
      <c r="F45" s="560" t="s">
        <v>3280</v>
      </c>
      <c r="G45" s="891"/>
      <c r="H45" s="545"/>
      <c r="I45" s="545"/>
      <c r="J45" s="545"/>
      <c r="K45" s="545"/>
      <c r="L45" s="545"/>
      <c r="M45" s="545"/>
      <c r="N45" s="545"/>
      <c r="O45" s="545"/>
    </row>
    <row r="46" spans="1:15" ht="15" customHeight="1">
      <c r="A46" s="550" t="s">
        <v>579</v>
      </c>
      <c r="B46" s="573"/>
      <c r="C46" s="594"/>
      <c r="D46" s="1047" t="s">
        <v>567</v>
      </c>
      <c r="E46" s="1032"/>
      <c r="F46" s="561" t="s">
        <v>3280</v>
      </c>
      <c r="G46" s="891" t="s">
        <v>3281</v>
      </c>
      <c r="H46" s="552"/>
      <c r="I46" s="545"/>
      <c r="J46" s="545"/>
      <c r="K46" s="545"/>
      <c r="L46" s="545"/>
      <c r="M46" s="545"/>
      <c r="N46" s="545"/>
      <c r="O46" s="545"/>
    </row>
    <row r="47" spans="1:15" ht="31.5" customHeight="1">
      <c r="A47" s="555"/>
      <c r="B47" s="583"/>
      <c r="C47" s="594"/>
      <c r="D47" s="1045" t="s">
        <v>600</v>
      </c>
      <c r="E47" s="1046"/>
      <c r="F47" s="561" t="s">
        <v>3280</v>
      </c>
      <c r="G47" s="891" t="s">
        <v>3282</v>
      </c>
      <c r="H47" s="552"/>
      <c r="I47" s="545"/>
      <c r="J47" s="545"/>
      <c r="K47" s="545"/>
      <c r="L47" s="545"/>
      <c r="M47" s="545"/>
      <c r="N47" s="545"/>
      <c r="O47" s="545"/>
    </row>
    <row r="48" spans="1:15" ht="30.65" customHeight="1">
      <c r="A48" s="555"/>
      <c r="B48" s="583"/>
      <c r="C48" s="594"/>
      <c r="D48" s="1048" t="s">
        <v>623</v>
      </c>
      <c r="E48" s="1049"/>
      <c r="F48" s="561" t="s">
        <v>3280</v>
      </c>
      <c r="G48" s="891" t="s">
        <v>3283</v>
      </c>
      <c r="H48" s="552"/>
      <c r="I48" s="545"/>
      <c r="J48" s="545"/>
      <c r="K48" s="545"/>
      <c r="L48" s="545"/>
      <c r="M48" s="545"/>
      <c r="N48" s="545"/>
      <c r="O48" s="545"/>
    </row>
    <row r="49" spans="1:15" ht="15" customHeight="1">
      <c r="A49" s="555"/>
      <c r="B49" s="583"/>
      <c r="C49" s="594"/>
      <c r="D49" s="1050" t="s">
        <v>624</v>
      </c>
      <c r="E49" s="1051"/>
      <c r="F49" s="561" t="s">
        <v>3280</v>
      </c>
      <c r="G49" s="891" t="s">
        <v>3284</v>
      </c>
      <c r="H49" s="552"/>
      <c r="I49" s="545"/>
      <c r="J49" s="545"/>
      <c r="K49" s="545"/>
      <c r="L49" s="545"/>
      <c r="M49" s="545"/>
      <c r="N49" s="545"/>
      <c r="O49" s="545"/>
    </row>
    <row r="50" spans="1:15" ht="15" customHeight="1">
      <c r="A50" s="555"/>
      <c r="B50" s="583"/>
      <c r="C50" s="594"/>
      <c r="D50" s="1045" t="s">
        <v>569</v>
      </c>
      <c r="E50" s="1046"/>
      <c r="F50" s="561" t="s">
        <v>3280</v>
      </c>
      <c r="G50" s="891" t="s">
        <v>3285</v>
      </c>
      <c r="H50" s="552"/>
      <c r="I50" s="545"/>
      <c r="J50" s="545"/>
      <c r="K50" s="545"/>
      <c r="L50" s="545"/>
      <c r="M50" s="545"/>
      <c r="N50" s="545"/>
      <c r="O50" s="545"/>
    </row>
    <row r="51" spans="1:15" ht="15" customHeight="1">
      <c r="A51" s="550" t="s">
        <v>579</v>
      </c>
      <c r="B51" s="573"/>
      <c r="C51" s="594"/>
      <c r="D51" s="1047" t="s">
        <v>567</v>
      </c>
      <c r="E51" s="1032"/>
      <c r="F51" s="559"/>
      <c r="G51" s="891"/>
      <c r="H51" s="552"/>
      <c r="I51" s="545"/>
      <c r="J51" s="545"/>
      <c r="K51" s="545"/>
      <c r="L51" s="545"/>
      <c r="M51" s="545"/>
      <c r="N51" s="545"/>
      <c r="O51" s="545"/>
    </row>
    <row r="52" spans="1:15" ht="15" customHeight="1">
      <c r="A52" s="550"/>
      <c r="B52" s="573"/>
      <c r="C52" s="594"/>
      <c r="D52" s="1045" t="s">
        <v>600</v>
      </c>
      <c r="E52" s="1046"/>
      <c r="F52" s="559"/>
      <c r="G52" s="891"/>
      <c r="H52" s="552"/>
      <c r="I52" s="545"/>
      <c r="J52" s="545"/>
      <c r="K52" s="545"/>
      <c r="L52" s="545"/>
      <c r="M52" s="545"/>
      <c r="N52" s="545"/>
      <c r="O52" s="545"/>
    </row>
    <row r="53" spans="1:15" ht="15" customHeight="1">
      <c r="A53" s="550"/>
      <c r="B53" s="573"/>
      <c r="C53" s="594"/>
      <c r="D53" s="1048" t="s">
        <v>623</v>
      </c>
      <c r="E53" s="1049"/>
      <c r="F53" s="559"/>
      <c r="G53" s="891"/>
      <c r="H53" s="552"/>
      <c r="I53" s="545"/>
      <c r="J53" s="545"/>
      <c r="K53" s="545"/>
      <c r="L53" s="545"/>
      <c r="M53" s="545"/>
      <c r="N53" s="545"/>
      <c r="O53" s="545"/>
    </row>
    <row r="54" spans="1:15" ht="14.25" customHeight="1">
      <c r="A54" s="550"/>
      <c r="B54" s="573"/>
      <c r="C54" s="594"/>
      <c r="D54" s="1050" t="s">
        <v>624</v>
      </c>
      <c r="E54" s="1051"/>
      <c r="F54" s="559"/>
      <c r="G54" s="891"/>
      <c r="H54" s="552"/>
      <c r="I54" s="545"/>
      <c r="J54" s="545"/>
      <c r="K54" s="545"/>
      <c r="L54" s="545"/>
      <c r="M54" s="545"/>
      <c r="N54" s="545"/>
      <c r="O54" s="545"/>
    </row>
    <row r="55" spans="1:15" ht="15" customHeight="1">
      <c r="A55" s="550"/>
      <c r="B55" s="573"/>
      <c r="C55" s="594"/>
      <c r="D55" s="1045" t="s">
        <v>569</v>
      </c>
      <c r="E55" s="1046"/>
      <c r="F55" s="559"/>
      <c r="G55" s="891"/>
      <c r="H55" s="552"/>
      <c r="I55" s="545"/>
      <c r="J55" s="545"/>
      <c r="K55" s="545"/>
      <c r="L55" s="545"/>
      <c r="M55" s="545"/>
      <c r="N55" s="545"/>
      <c r="O55" s="545"/>
    </row>
    <row r="56" spans="1:15" ht="15" customHeight="1">
      <c r="A56" s="550" t="s">
        <v>579</v>
      </c>
      <c r="B56" s="573"/>
      <c r="C56" s="594"/>
      <c r="D56" s="1047" t="s">
        <v>567</v>
      </c>
      <c r="E56" s="1032"/>
      <c r="F56" s="559"/>
      <c r="G56" s="891"/>
      <c r="H56" s="552"/>
      <c r="I56" s="545"/>
      <c r="J56" s="545"/>
      <c r="K56" s="545"/>
      <c r="L56" s="545"/>
      <c r="M56" s="545"/>
      <c r="N56" s="545"/>
      <c r="O56" s="545"/>
    </row>
    <row r="57" spans="1:15" ht="15" customHeight="1">
      <c r="A57" s="555"/>
      <c r="B57" s="583"/>
      <c r="C57" s="594"/>
      <c r="D57" s="1045" t="s">
        <v>600</v>
      </c>
      <c r="E57" s="1046"/>
      <c r="F57" s="559"/>
      <c r="G57" s="891"/>
      <c r="H57" s="552"/>
      <c r="I57" s="545"/>
      <c r="J57" s="545"/>
      <c r="K57" s="545"/>
      <c r="L57" s="545"/>
      <c r="M57" s="545"/>
      <c r="N57" s="545"/>
      <c r="O57" s="545"/>
    </row>
    <row r="58" spans="1:15" ht="15" customHeight="1">
      <c r="A58" s="555"/>
      <c r="B58" s="583"/>
      <c r="C58" s="594"/>
      <c r="D58" s="1048" t="s">
        <v>623</v>
      </c>
      <c r="E58" s="1049"/>
      <c r="F58" s="559"/>
      <c r="G58" s="891"/>
      <c r="H58" s="552"/>
      <c r="I58" s="545"/>
      <c r="J58" s="545"/>
      <c r="K58" s="545"/>
      <c r="L58" s="545"/>
      <c r="M58" s="545"/>
      <c r="N58" s="545"/>
      <c r="O58" s="545"/>
    </row>
    <row r="59" spans="1:15" ht="15" customHeight="1">
      <c r="A59" s="555"/>
      <c r="B59" s="583"/>
      <c r="C59" s="594"/>
      <c r="D59" s="1050" t="s">
        <v>624</v>
      </c>
      <c r="E59" s="1051"/>
      <c r="F59" s="559"/>
      <c r="G59" s="891"/>
      <c r="H59" s="552"/>
      <c r="I59" s="545"/>
      <c r="J59" s="545"/>
      <c r="K59" s="545"/>
      <c r="L59" s="545"/>
      <c r="M59" s="545"/>
      <c r="N59" s="545"/>
      <c r="O59" s="545"/>
    </row>
    <row r="60" spans="1:15" ht="15" customHeight="1">
      <c r="A60" s="555"/>
      <c r="B60" s="583"/>
      <c r="C60" s="594"/>
      <c r="D60" s="1045" t="s">
        <v>569</v>
      </c>
      <c r="E60" s="1046"/>
      <c r="F60" s="559"/>
      <c r="G60" s="891"/>
      <c r="H60" s="552"/>
      <c r="I60" s="545"/>
      <c r="J60" s="545"/>
      <c r="K60" s="545"/>
      <c r="L60" s="545"/>
      <c r="M60" s="545"/>
      <c r="N60" s="545"/>
      <c r="O60" s="545"/>
    </row>
    <row r="61" spans="1:15">
      <c r="A61" s="555"/>
      <c r="B61" s="583"/>
      <c r="C61" s="594"/>
      <c r="D61" s="1033"/>
      <c r="E61" s="1034"/>
      <c r="F61" s="559"/>
      <c r="G61" s="891"/>
      <c r="H61" s="552"/>
      <c r="I61" s="545"/>
      <c r="J61" s="545"/>
      <c r="K61" s="545"/>
      <c r="L61" s="545"/>
      <c r="M61" s="545"/>
      <c r="N61" s="545"/>
      <c r="O61" s="545"/>
    </row>
    <row r="62" spans="1:15" ht="58.5" customHeight="1" thickBot="1">
      <c r="A62" s="555"/>
      <c r="B62" s="547" t="s">
        <v>555</v>
      </c>
      <c r="C62" s="576" t="s">
        <v>556</v>
      </c>
      <c r="D62" s="1056" t="s">
        <v>557</v>
      </c>
      <c r="E62" s="1057"/>
      <c r="F62" s="548" t="s">
        <v>558</v>
      </c>
      <c r="G62" s="548" t="s">
        <v>45</v>
      </c>
      <c r="H62" s="548" t="s">
        <v>558</v>
      </c>
      <c r="I62" s="549" t="s">
        <v>46</v>
      </c>
      <c r="J62" s="548" t="s">
        <v>558</v>
      </c>
      <c r="K62" s="549" t="s">
        <v>47</v>
      </c>
      <c r="L62" s="548" t="s">
        <v>558</v>
      </c>
      <c r="M62" s="549" t="s">
        <v>48</v>
      </c>
      <c r="N62" s="548" t="s">
        <v>558</v>
      </c>
      <c r="O62" s="549" t="s">
        <v>49</v>
      </c>
    </row>
    <row r="63" spans="1:15" ht="57.75" customHeight="1">
      <c r="A63" s="555"/>
      <c r="B63" s="583"/>
      <c r="C63" s="1016" t="s">
        <v>625</v>
      </c>
      <c r="D63" s="1009" t="s">
        <v>626</v>
      </c>
      <c r="E63" s="1010"/>
      <c r="F63" s="1011"/>
      <c r="G63" s="1011"/>
      <c r="H63" s="1010"/>
      <c r="I63" s="1010"/>
      <c r="J63" s="1010"/>
      <c r="K63" s="1010"/>
      <c r="L63" s="1010"/>
      <c r="M63" s="1010"/>
      <c r="N63" s="1010"/>
      <c r="O63" s="1012"/>
    </row>
    <row r="64" spans="1:15" ht="90" customHeight="1" thickBot="1">
      <c r="A64" s="550" t="s">
        <v>627</v>
      </c>
      <c r="B64" s="573"/>
      <c r="C64" s="1017"/>
      <c r="D64" s="1058" t="s">
        <v>628</v>
      </c>
      <c r="E64" s="1059"/>
      <c r="F64" s="562" t="s">
        <v>3280</v>
      </c>
      <c r="G64" s="563"/>
      <c r="H64" s="699"/>
      <c r="I64" s="545"/>
      <c r="J64" s="545"/>
      <c r="K64" s="545"/>
      <c r="L64" s="545"/>
      <c r="M64" s="545"/>
      <c r="N64" s="545"/>
      <c r="O64" s="545"/>
    </row>
    <row r="65" spans="1:15" ht="33.75" customHeight="1">
      <c r="A65" s="550" t="s">
        <v>579</v>
      </c>
      <c r="B65" s="573"/>
      <c r="C65" s="595"/>
      <c r="D65" s="1047" t="s">
        <v>567</v>
      </c>
      <c r="E65" s="1032"/>
      <c r="F65" s="890" t="s">
        <v>3280</v>
      </c>
      <c r="G65" s="564" t="s">
        <v>3286</v>
      </c>
      <c r="H65" s="552"/>
      <c r="I65" s="545"/>
      <c r="J65" s="545"/>
      <c r="K65" s="545"/>
      <c r="L65" s="545"/>
      <c r="M65" s="545"/>
      <c r="N65" s="545"/>
      <c r="O65" s="545"/>
    </row>
    <row r="66" spans="1:15" ht="31" customHeight="1">
      <c r="A66" s="550"/>
      <c r="B66" s="573"/>
      <c r="C66" s="595"/>
      <c r="D66" s="1045" t="s">
        <v>600</v>
      </c>
      <c r="E66" s="1046"/>
      <c r="F66" s="890" t="s">
        <v>3280</v>
      </c>
      <c r="G66" s="892" t="s">
        <v>3282</v>
      </c>
      <c r="H66" s="552"/>
      <c r="I66" s="545"/>
      <c r="J66" s="545"/>
      <c r="K66" s="545"/>
      <c r="L66" s="545"/>
      <c r="M66" s="545"/>
      <c r="N66" s="545"/>
      <c r="O66" s="545"/>
    </row>
    <row r="67" spans="1:15" ht="17.25" customHeight="1">
      <c r="A67" s="550"/>
      <c r="B67" s="573"/>
      <c r="C67" s="595"/>
      <c r="D67" s="1048" t="s">
        <v>623</v>
      </c>
      <c r="E67" s="1049"/>
      <c r="F67" s="890" t="s">
        <v>3280</v>
      </c>
      <c r="G67" s="892" t="s">
        <v>3287</v>
      </c>
      <c r="H67" s="552"/>
      <c r="I67" s="545"/>
      <c r="J67" s="545"/>
      <c r="K67" s="545"/>
      <c r="L67" s="545"/>
      <c r="M67" s="545"/>
      <c r="N67" s="545"/>
      <c r="O67" s="545"/>
    </row>
    <row r="68" spans="1:15" ht="17.25" customHeight="1">
      <c r="A68" s="550"/>
      <c r="B68" s="573"/>
      <c r="C68" s="595"/>
      <c r="D68" s="1045" t="s">
        <v>569</v>
      </c>
      <c r="E68" s="1046"/>
      <c r="F68" s="890" t="s">
        <v>3280</v>
      </c>
      <c r="G68" s="892" t="s">
        <v>3287</v>
      </c>
      <c r="H68" s="552"/>
      <c r="I68" s="545"/>
      <c r="J68" s="545"/>
      <c r="K68" s="545"/>
      <c r="L68" s="545"/>
      <c r="M68" s="545"/>
      <c r="N68" s="545"/>
      <c r="O68" s="545"/>
    </row>
    <row r="69" spans="1:15" ht="17.25" customHeight="1">
      <c r="A69" s="550" t="s">
        <v>579</v>
      </c>
      <c r="B69" s="573"/>
      <c r="C69" s="595"/>
      <c r="D69" s="1047" t="s">
        <v>567</v>
      </c>
      <c r="E69" s="1032"/>
      <c r="F69" s="559"/>
      <c r="G69" s="891"/>
      <c r="H69" s="552"/>
      <c r="I69" s="545"/>
      <c r="J69" s="545"/>
      <c r="K69" s="545"/>
      <c r="L69" s="545"/>
      <c r="M69" s="545"/>
      <c r="N69" s="545"/>
      <c r="O69" s="545"/>
    </row>
    <row r="70" spans="1:15" ht="17.25" customHeight="1">
      <c r="A70" s="550"/>
      <c r="B70" s="573"/>
      <c r="C70" s="595"/>
      <c r="D70" s="1045" t="s">
        <v>600</v>
      </c>
      <c r="E70" s="1046"/>
      <c r="F70" s="559"/>
      <c r="G70" s="891"/>
      <c r="H70" s="552"/>
      <c r="I70" s="545"/>
      <c r="J70" s="545"/>
      <c r="K70" s="545"/>
      <c r="L70" s="545"/>
      <c r="M70" s="545"/>
      <c r="N70" s="545"/>
      <c r="O70" s="545"/>
    </row>
    <row r="71" spans="1:15" ht="17.25" customHeight="1">
      <c r="A71" s="550"/>
      <c r="B71" s="573"/>
      <c r="C71" s="595"/>
      <c r="D71" s="1048" t="s">
        <v>623</v>
      </c>
      <c r="E71" s="1049"/>
      <c r="F71" s="559"/>
      <c r="G71" s="891"/>
      <c r="H71" s="552"/>
      <c r="I71" s="545"/>
      <c r="J71" s="545"/>
      <c r="K71" s="545"/>
      <c r="L71" s="545"/>
      <c r="M71" s="545"/>
      <c r="N71" s="545"/>
      <c r="O71" s="545"/>
    </row>
    <row r="72" spans="1:15" ht="17.25" customHeight="1">
      <c r="A72" s="550"/>
      <c r="B72" s="573"/>
      <c r="C72" s="595"/>
      <c r="D72" s="1045" t="s">
        <v>569</v>
      </c>
      <c r="E72" s="1046"/>
      <c r="F72" s="559"/>
      <c r="G72" s="891"/>
      <c r="H72" s="552"/>
      <c r="I72" s="545"/>
      <c r="J72" s="545"/>
      <c r="K72" s="545"/>
      <c r="L72" s="545"/>
      <c r="M72" s="545"/>
      <c r="N72" s="545"/>
      <c r="O72" s="545"/>
    </row>
    <row r="73" spans="1:15" ht="17.25" customHeight="1">
      <c r="A73" s="550" t="s">
        <v>579</v>
      </c>
      <c r="B73" s="573"/>
      <c r="C73" s="595"/>
      <c r="D73" s="1047" t="s">
        <v>567</v>
      </c>
      <c r="E73" s="1032"/>
      <c r="F73" s="559"/>
      <c r="G73" s="891"/>
      <c r="H73" s="552"/>
      <c r="I73" s="545"/>
      <c r="J73" s="545"/>
      <c r="K73" s="545"/>
      <c r="L73" s="545"/>
      <c r="M73" s="545"/>
      <c r="N73" s="545"/>
      <c r="O73" s="545"/>
    </row>
    <row r="74" spans="1:15" ht="17.25" customHeight="1">
      <c r="A74" s="550"/>
      <c r="B74" s="573"/>
      <c r="C74" s="595"/>
      <c r="D74" s="1045" t="s">
        <v>600</v>
      </c>
      <c r="E74" s="1046"/>
      <c r="F74" s="559"/>
      <c r="G74" s="891"/>
      <c r="H74" s="552"/>
      <c r="I74" s="545"/>
      <c r="J74" s="545"/>
      <c r="K74" s="545"/>
      <c r="L74" s="545"/>
      <c r="M74" s="545"/>
      <c r="N74" s="545"/>
      <c r="O74" s="545"/>
    </row>
    <row r="75" spans="1:15" ht="17.25" customHeight="1">
      <c r="A75" s="550"/>
      <c r="B75" s="573"/>
      <c r="C75" s="595"/>
      <c r="D75" s="1048" t="s">
        <v>623</v>
      </c>
      <c r="E75" s="1049"/>
      <c r="F75" s="559"/>
      <c r="G75" s="891"/>
      <c r="H75" s="552"/>
      <c r="I75" s="545"/>
      <c r="J75" s="545"/>
      <c r="K75" s="545"/>
      <c r="L75" s="545"/>
      <c r="M75" s="545"/>
      <c r="N75" s="545"/>
      <c r="O75" s="545"/>
    </row>
    <row r="76" spans="1:15" ht="17.25" customHeight="1">
      <c r="A76" s="550"/>
      <c r="B76" s="573"/>
      <c r="C76" s="595"/>
      <c r="D76" s="1045" t="s">
        <v>569</v>
      </c>
      <c r="E76" s="1046"/>
      <c r="F76" s="559"/>
      <c r="G76" s="891"/>
      <c r="H76" s="552"/>
      <c r="I76" s="545"/>
      <c r="J76" s="545"/>
      <c r="K76" s="545"/>
      <c r="L76" s="545"/>
      <c r="M76" s="545"/>
      <c r="N76" s="545"/>
      <c r="O76" s="545"/>
    </row>
    <row r="77" spans="1:15" ht="17.25" customHeight="1">
      <c r="A77" s="550" t="s">
        <v>579</v>
      </c>
      <c r="B77" s="573"/>
      <c r="C77" s="595"/>
      <c r="D77" s="1047" t="s">
        <v>567</v>
      </c>
      <c r="E77" s="1032"/>
      <c r="F77" s="559"/>
      <c r="G77" s="891"/>
      <c r="H77" s="552"/>
      <c r="I77" s="545"/>
      <c r="J77" s="545"/>
      <c r="K77" s="545"/>
      <c r="L77" s="545"/>
      <c r="M77" s="545"/>
      <c r="N77" s="545"/>
      <c r="O77" s="545"/>
    </row>
    <row r="78" spans="1:15" ht="17.25" customHeight="1">
      <c r="A78" s="550"/>
      <c r="B78" s="573"/>
      <c r="C78" s="595"/>
      <c r="D78" s="1050" t="s">
        <v>600</v>
      </c>
      <c r="E78" s="1051"/>
      <c r="F78" s="559"/>
      <c r="G78" s="891"/>
      <c r="H78" s="552"/>
      <c r="I78" s="545"/>
      <c r="J78" s="545"/>
      <c r="K78" s="545"/>
      <c r="L78" s="545"/>
      <c r="M78" s="545"/>
      <c r="N78" s="545"/>
      <c r="O78" s="545"/>
    </row>
    <row r="79" spans="1:15" ht="17.25" customHeight="1">
      <c r="A79" s="550"/>
      <c r="B79" s="573"/>
      <c r="C79" s="595"/>
      <c r="D79" s="1048" t="s">
        <v>623</v>
      </c>
      <c r="E79" s="1049"/>
      <c r="F79" s="559"/>
      <c r="G79" s="891"/>
      <c r="H79" s="552"/>
      <c r="I79" s="545"/>
      <c r="J79" s="545"/>
      <c r="K79" s="545"/>
      <c r="L79" s="545"/>
      <c r="M79" s="545"/>
      <c r="N79" s="545"/>
      <c r="O79" s="545"/>
    </row>
    <row r="80" spans="1:15" ht="17.25" customHeight="1">
      <c r="A80" s="550"/>
      <c r="B80" s="573"/>
      <c r="C80" s="595"/>
      <c r="D80" s="1045" t="s">
        <v>569</v>
      </c>
      <c r="E80" s="1046"/>
      <c r="F80" s="559"/>
      <c r="G80" s="891"/>
      <c r="H80" s="552"/>
      <c r="I80" s="545"/>
      <c r="J80" s="545"/>
      <c r="K80" s="545"/>
      <c r="L80" s="545"/>
      <c r="M80" s="545"/>
      <c r="N80" s="545"/>
      <c r="O80" s="545"/>
    </row>
    <row r="81" spans="1:15" ht="17.25" customHeight="1">
      <c r="A81" s="550"/>
      <c r="B81" s="573"/>
      <c r="C81" s="595"/>
      <c r="D81" s="1062"/>
      <c r="E81" s="1063"/>
      <c r="F81" s="559"/>
      <c r="G81" s="891"/>
      <c r="H81" s="552"/>
      <c r="I81" s="545"/>
      <c r="J81" s="545"/>
      <c r="K81" s="545"/>
      <c r="L81" s="545"/>
      <c r="M81" s="545"/>
      <c r="N81" s="545"/>
      <c r="O81" s="545"/>
    </row>
    <row r="82" spans="1:15" ht="58.5" customHeight="1" thickBot="1">
      <c r="A82" s="555"/>
      <c r="B82" s="547" t="s">
        <v>555</v>
      </c>
      <c r="C82" s="576" t="s">
        <v>556</v>
      </c>
      <c r="D82" s="1056" t="s">
        <v>557</v>
      </c>
      <c r="E82" s="1057"/>
      <c r="F82" s="548" t="s">
        <v>558</v>
      </c>
      <c r="G82" s="548" t="s">
        <v>45</v>
      </c>
      <c r="H82" s="548" t="s">
        <v>558</v>
      </c>
      <c r="I82" s="549" t="s">
        <v>46</v>
      </c>
      <c r="J82" s="548" t="s">
        <v>558</v>
      </c>
      <c r="K82" s="549" t="s">
        <v>47</v>
      </c>
      <c r="L82" s="548" t="s">
        <v>558</v>
      </c>
      <c r="M82" s="549" t="s">
        <v>48</v>
      </c>
      <c r="N82" s="548" t="s">
        <v>558</v>
      </c>
      <c r="O82" s="549" t="s">
        <v>49</v>
      </c>
    </row>
    <row r="83" spans="1:15" ht="215.25" customHeight="1" thickBot="1">
      <c r="A83" s="550" t="s">
        <v>629</v>
      </c>
      <c r="B83" s="573"/>
      <c r="C83" s="577" t="s">
        <v>630</v>
      </c>
      <c r="D83" s="1007" t="s">
        <v>631</v>
      </c>
      <c r="E83" s="1007"/>
      <c r="F83" s="1007"/>
      <c r="G83" s="1007"/>
      <c r="H83" s="1007"/>
      <c r="I83" s="1007"/>
      <c r="J83" s="1007"/>
      <c r="K83" s="1007"/>
      <c r="L83" s="1007"/>
      <c r="M83" s="1007"/>
      <c r="N83" s="1007"/>
      <c r="O83" s="1008"/>
    </row>
    <row r="84" spans="1:15" ht="201.75" customHeight="1">
      <c r="A84" s="558" t="s">
        <v>632</v>
      </c>
      <c r="B84" s="581" t="s">
        <v>633</v>
      </c>
      <c r="C84" s="578" t="s">
        <v>634</v>
      </c>
      <c r="D84" s="1064" t="s">
        <v>635</v>
      </c>
      <c r="E84" s="1065"/>
      <c r="F84" s="559" t="s">
        <v>3280</v>
      </c>
      <c r="G84" s="890" t="s">
        <v>3288</v>
      </c>
      <c r="H84" s="545"/>
      <c r="I84" s="545"/>
      <c r="J84" s="545"/>
      <c r="K84" s="545"/>
      <c r="L84" s="545"/>
      <c r="M84" s="545"/>
      <c r="N84" s="545"/>
      <c r="O84" s="545"/>
    </row>
    <row r="85" spans="1:15" ht="93.75" customHeight="1">
      <c r="A85" s="565" t="s">
        <v>636</v>
      </c>
      <c r="B85" s="581" t="s">
        <v>637</v>
      </c>
      <c r="C85" s="578" t="s">
        <v>638</v>
      </c>
      <c r="D85" s="1060" t="s">
        <v>639</v>
      </c>
      <c r="E85" s="1061"/>
      <c r="F85" s="559" t="s">
        <v>3280</v>
      </c>
      <c r="G85" s="890" t="s">
        <v>3289</v>
      </c>
      <c r="H85" s="545"/>
      <c r="I85" s="545"/>
      <c r="J85" s="545"/>
      <c r="K85" s="545"/>
      <c r="L85" s="545"/>
      <c r="M85" s="545"/>
      <c r="N85" s="545"/>
      <c r="O85" s="545"/>
    </row>
    <row r="86" spans="1:15" ht="193.5" customHeight="1">
      <c r="A86" s="565" t="s">
        <v>640</v>
      </c>
      <c r="B86" s="581" t="s">
        <v>641</v>
      </c>
      <c r="C86" s="578" t="s">
        <v>642</v>
      </c>
      <c r="D86" s="1060" t="s">
        <v>643</v>
      </c>
      <c r="E86" s="1061"/>
      <c r="F86" s="559" t="s">
        <v>3280</v>
      </c>
      <c r="G86" s="890" t="s">
        <v>3290</v>
      </c>
      <c r="H86" s="545"/>
      <c r="I86" s="545"/>
      <c r="J86" s="545"/>
      <c r="K86" s="545"/>
      <c r="L86" s="545"/>
      <c r="M86" s="545"/>
      <c r="N86" s="545"/>
      <c r="O86" s="545"/>
    </row>
    <row r="87" spans="1:15" ht="72.75" customHeight="1">
      <c r="A87" s="558"/>
      <c r="B87" s="581" t="s">
        <v>644</v>
      </c>
      <c r="C87" s="578" t="s">
        <v>645</v>
      </c>
      <c r="D87" s="1060" t="s">
        <v>646</v>
      </c>
      <c r="E87" s="1061"/>
      <c r="F87" s="559" t="s">
        <v>3280</v>
      </c>
      <c r="G87" s="890" t="s">
        <v>3291</v>
      </c>
      <c r="H87" s="545"/>
      <c r="I87" s="545"/>
      <c r="J87" s="545"/>
      <c r="K87" s="545"/>
      <c r="L87" s="545"/>
      <c r="M87" s="545"/>
      <c r="N87" s="545"/>
      <c r="O87" s="545"/>
    </row>
    <row r="88" spans="1:15" ht="100.5" customHeight="1">
      <c r="A88" s="555"/>
      <c r="B88" s="581" t="s">
        <v>647</v>
      </c>
      <c r="C88" s="578" t="s">
        <v>648</v>
      </c>
      <c r="D88" s="1060" t="s">
        <v>649</v>
      </c>
      <c r="E88" s="1061"/>
      <c r="F88" s="559" t="s">
        <v>3080</v>
      </c>
      <c r="G88" s="890" t="s">
        <v>3080</v>
      </c>
      <c r="H88" s="545"/>
      <c r="I88" s="545"/>
      <c r="J88" s="545"/>
      <c r="K88" s="545"/>
      <c r="L88" s="545"/>
      <c r="M88" s="545"/>
      <c r="N88" s="545"/>
      <c r="O88" s="545"/>
    </row>
    <row r="89" spans="1:15" ht="134.25" customHeight="1">
      <c r="A89" s="565" t="s">
        <v>650</v>
      </c>
      <c r="B89" s="581" t="s">
        <v>647</v>
      </c>
      <c r="C89" s="578" t="s">
        <v>651</v>
      </c>
      <c r="D89" s="1060" t="s">
        <v>652</v>
      </c>
      <c r="E89" s="1061"/>
      <c r="F89" s="559" t="s">
        <v>3280</v>
      </c>
      <c r="G89" s="890" t="s">
        <v>3292</v>
      </c>
      <c r="H89" s="545"/>
      <c r="I89" s="545"/>
      <c r="J89" s="545"/>
      <c r="K89" s="545"/>
      <c r="L89" s="545"/>
      <c r="M89" s="545"/>
      <c r="N89" s="545"/>
      <c r="O89" s="545"/>
    </row>
    <row r="90" spans="1:15" ht="86.25" customHeight="1">
      <c r="A90" s="616" t="s">
        <v>653</v>
      </c>
      <c r="B90" s="581" t="s">
        <v>654</v>
      </c>
      <c r="C90" s="578" t="s">
        <v>655</v>
      </c>
      <c r="D90" s="1060" t="s">
        <v>656</v>
      </c>
      <c r="E90" s="1061"/>
      <c r="F90" s="559" t="s">
        <v>3280</v>
      </c>
      <c r="G90" s="890" t="s">
        <v>3293</v>
      </c>
      <c r="H90" s="545"/>
      <c r="I90" s="545"/>
      <c r="J90" s="545"/>
      <c r="K90" s="545"/>
      <c r="L90" s="545"/>
      <c r="M90" s="545"/>
      <c r="N90" s="545"/>
      <c r="O90" s="545"/>
    </row>
    <row r="91" spans="1:15" ht="100.5" customHeight="1">
      <c r="A91" s="570"/>
      <c r="B91" s="581" t="s">
        <v>647</v>
      </c>
      <c r="C91" s="578" t="s">
        <v>657</v>
      </c>
      <c r="D91" s="1060" t="s">
        <v>658</v>
      </c>
      <c r="E91" s="1061"/>
      <c r="F91" s="559" t="s">
        <v>3280</v>
      </c>
      <c r="G91" s="890" t="s">
        <v>3294</v>
      </c>
      <c r="H91" s="545"/>
      <c r="I91" s="545"/>
      <c r="J91" s="545"/>
      <c r="K91" s="545"/>
      <c r="L91" s="545"/>
      <c r="M91" s="545"/>
      <c r="N91" s="545"/>
      <c r="O91" s="545"/>
    </row>
    <row r="92" spans="1:15" ht="86.25" customHeight="1">
      <c r="A92" s="555"/>
      <c r="B92" s="581" t="s">
        <v>659</v>
      </c>
      <c r="C92" s="578" t="s">
        <v>660</v>
      </c>
      <c r="D92" s="1060" t="s">
        <v>661</v>
      </c>
      <c r="E92" s="1061"/>
      <c r="F92" s="559" t="s">
        <v>3280</v>
      </c>
      <c r="G92" s="890" t="s">
        <v>3295</v>
      </c>
      <c r="H92" s="545"/>
      <c r="I92" s="545"/>
      <c r="J92" s="545"/>
      <c r="K92" s="545"/>
      <c r="L92" s="545"/>
      <c r="M92" s="545"/>
      <c r="N92" s="545"/>
      <c r="O92" s="545"/>
    </row>
    <row r="93" spans="1:15" ht="150.65" customHeight="1">
      <c r="A93" s="555"/>
      <c r="B93" s="581" t="s">
        <v>662</v>
      </c>
      <c r="C93" s="578" t="s">
        <v>663</v>
      </c>
      <c r="D93" s="1068" t="s">
        <v>664</v>
      </c>
      <c r="E93" s="1069"/>
      <c r="F93" s="559" t="s">
        <v>3280</v>
      </c>
      <c r="G93" s="890" t="s">
        <v>3296</v>
      </c>
      <c r="H93" s="545"/>
      <c r="I93" s="545"/>
      <c r="J93" s="545"/>
      <c r="K93" s="545"/>
      <c r="L93" s="545"/>
      <c r="M93" s="545"/>
      <c r="N93" s="545"/>
      <c r="O93" s="545"/>
    </row>
    <row r="94" spans="1:15" ht="97.5" customHeight="1">
      <c r="A94" s="555"/>
      <c r="B94" s="581" t="s">
        <v>665</v>
      </c>
      <c r="C94" s="578" t="s">
        <v>666</v>
      </c>
      <c r="D94" s="1060" t="s">
        <v>667</v>
      </c>
      <c r="E94" s="1061"/>
      <c r="F94" s="559" t="s">
        <v>3280</v>
      </c>
      <c r="G94" s="890" t="s">
        <v>3297</v>
      </c>
      <c r="H94" s="545"/>
      <c r="I94" s="545"/>
      <c r="J94" s="545"/>
      <c r="K94" s="545"/>
      <c r="L94" s="545"/>
      <c r="M94" s="545"/>
      <c r="N94" s="545"/>
      <c r="O94" s="545"/>
    </row>
    <row r="95" spans="1:15" ht="86.25" customHeight="1">
      <c r="A95" s="555"/>
      <c r="B95" s="581" t="s">
        <v>668</v>
      </c>
      <c r="C95" s="578" t="s">
        <v>669</v>
      </c>
      <c r="D95" s="1060" t="s">
        <v>670</v>
      </c>
      <c r="E95" s="1061"/>
      <c r="F95" s="559" t="s">
        <v>3280</v>
      </c>
      <c r="G95" s="890" t="s">
        <v>3298</v>
      </c>
      <c r="H95" s="545"/>
      <c r="I95" s="545"/>
      <c r="J95" s="545"/>
      <c r="K95" s="545"/>
      <c r="L95" s="545"/>
      <c r="M95" s="545"/>
      <c r="N95" s="545"/>
      <c r="O95" s="545"/>
    </row>
    <row r="96" spans="1:15" ht="209.25" customHeight="1">
      <c r="A96" s="555"/>
      <c r="B96" s="581" t="s">
        <v>671</v>
      </c>
      <c r="C96" s="578" t="s">
        <v>672</v>
      </c>
      <c r="D96" s="1060" t="s">
        <v>673</v>
      </c>
      <c r="E96" s="1061"/>
      <c r="F96" s="559" t="s">
        <v>3280</v>
      </c>
      <c r="G96" s="890" t="s">
        <v>3299</v>
      </c>
      <c r="H96" s="545"/>
      <c r="I96" s="545"/>
      <c r="J96" s="545"/>
      <c r="K96" s="545"/>
      <c r="L96" s="545"/>
      <c r="M96" s="545"/>
      <c r="N96" s="545"/>
      <c r="O96" s="545"/>
    </row>
    <row r="97" spans="1:15" ht="213" customHeight="1">
      <c r="A97" s="555"/>
      <c r="B97" s="581" t="s">
        <v>674</v>
      </c>
      <c r="C97" s="578" t="s">
        <v>675</v>
      </c>
      <c r="D97" s="1060" t="s">
        <v>676</v>
      </c>
      <c r="E97" s="1061"/>
      <c r="F97" s="559" t="s">
        <v>3280</v>
      </c>
      <c r="G97" s="890" t="s">
        <v>3299</v>
      </c>
      <c r="H97" s="545"/>
      <c r="I97" s="545"/>
      <c r="J97" s="545"/>
      <c r="K97" s="545"/>
      <c r="L97" s="545"/>
      <c r="M97" s="545"/>
      <c r="N97" s="545"/>
      <c r="O97" s="545"/>
    </row>
    <row r="98" spans="1:15" ht="135" customHeight="1">
      <c r="A98" s="555"/>
      <c r="B98" s="581" t="s">
        <v>677</v>
      </c>
      <c r="C98" s="578" t="s">
        <v>678</v>
      </c>
      <c r="D98" s="1060" t="s">
        <v>679</v>
      </c>
      <c r="E98" s="1061"/>
      <c r="F98" s="559" t="s">
        <v>3280</v>
      </c>
      <c r="G98" s="890" t="s">
        <v>3300</v>
      </c>
      <c r="H98" s="545"/>
      <c r="I98" s="545"/>
      <c r="J98" s="545"/>
      <c r="K98" s="545"/>
      <c r="L98" s="545"/>
      <c r="M98" s="545"/>
      <c r="N98" s="545"/>
      <c r="O98" s="545"/>
    </row>
    <row r="99" spans="1:15" ht="115" customHeight="1">
      <c r="A99" s="555"/>
      <c r="B99" s="581" t="s">
        <v>680</v>
      </c>
      <c r="C99" s="578" t="s">
        <v>681</v>
      </c>
      <c r="D99" s="1060" t="s">
        <v>682</v>
      </c>
      <c r="E99" s="1061"/>
      <c r="F99" s="559" t="s">
        <v>3280</v>
      </c>
      <c r="G99" s="890" t="s">
        <v>3301</v>
      </c>
      <c r="H99" s="545"/>
      <c r="I99" s="545"/>
      <c r="J99" s="545"/>
      <c r="K99" s="545"/>
      <c r="L99" s="545"/>
      <c r="M99" s="545"/>
      <c r="N99" s="545"/>
      <c r="O99" s="545"/>
    </row>
    <row r="100" spans="1:15" ht="85" customHeight="1">
      <c r="A100" s="555"/>
      <c r="B100" s="581" t="s">
        <v>683</v>
      </c>
      <c r="C100" s="578" t="s">
        <v>684</v>
      </c>
      <c r="D100" s="1060" t="s">
        <v>685</v>
      </c>
      <c r="E100" s="1061"/>
      <c r="F100" s="559" t="s">
        <v>3080</v>
      </c>
      <c r="G100" s="890" t="s">
        <v>3302</v>
      </c>
      <c r="H100" s="545"/>
      <c r="I100" s="545"/>
      <c r="J100" s="545"/>
      <c r="K100" s="545"/>
      <c r="L100" s="545"/>
      <c r="M100" s="545"/>
      <c r="N100" s="545"/>
      <c r="O100" s="545"/>
    </row>
    <row r="101" spans="1:15" ht="113.25" customHeight="1">
      <c r="A101" s="566"/>
      <c r="B101" s="581" t="s">
        <v>686</v>
      </c>
      <c r="C101" s="578" t="s">
        <v>687</v>
      </c>
      <c r="D101" s="1066" t="s">
        <v>688</v>
      </c>
      <c r="E101" s="1067"/>
      <c r="F101" s="559" t="s">
        <v>3080</v>
      </c>
      <c r="G101" s="890" t="s">
        <v>3302</v>
      </c>
      <c r="H101" s="545"/>
      <c r="I101" s="545"/>
      <c r="J101" s="545"/>
      <c r="K101" s="545"/>
      <c r="L101" s="545"/>
      <c r="M101" s="545"/>
      <c r="N101" s="545"/>
      <c r="O101" s="545"/>
    </row>
    <row r="102" spans="1:15">
      <c r="A102" s="555"/>
      <c r="B102" s="596"/>
      <c r="C102" s="589"/>
      <c r="D102" s="589"/>
      <c r="E102" s="589"/>
      <c r="F102" s="588"/>
      <c r="G102" s="588"/>
      <c r="H102" s="589"/>
      <c r="I102" s="589"/>
      <c r="J102" s="589"/>
      <c r="K102" s="589"/>
      <c r="L102" s="589"/>
      <c r="M102" s="589"/>
      <c r="N102" s="589"/>
      <c r="O102" s="590"/>
    </row>
    <row r="103" spans="1:15">
      <c r="A103" s="567"/>
      <c r="D103" s="567"/>
    </row>
    <row r="104" spans="1:15">
      <c r="A104" s="567"/>
    </row>
    <row r="105" spans="1:15">
      <c r="A105" s="567"/>
    </row>
    <row r="106" spans="1:15">
      <c r="A106" s="567"/>
    </row>
    <row r="107" spans="1:15">
      <c r="A107" s="567"/>
    </row>
    <row r="108" spans="1:15">
      <c r="A108" s="567"/>
    </row>
    <row r="109" spans="1:15">
      <c r="A109" s="567"/>
    </row>
    <row r="110" spans="1:15">
      <c r="A110" s="567"/>
    </row>
    <row r="111" spans="1:15">
      <c r="A111" s="567"/>
    </row>
    <row r="112" spans="1:15">
      <c r="A112" s="567"/>
    </row>
    <row r="113" spans="1:1">
      <c r="A113" s="567"/>
    </row>
    <row r="114" spans="1:1">
      <c r="A114" s="567"/>
    </row>
    <row r="115" spans="1:1">
      <c r="A115" s="567"/>
    </row>
    <row r="116" spans="1:1">
      <c r="A116" s="567"/>
    </row>
    <row r="117" spans="1:1">
      <c r="A117" s="567"/>
    </row>
    <row r="118" spans="1:1">
      <c r="A118" s="567"/>
    </row>
    <row r="119" spans="1:1">
      <c r="A119" s="567"/>
    </row>
    <row r="120" spans="1:1">
      <c r="A120" s="567"/>
    </row>
    <row r="121" spans="1:1">
      <c r="A121" s="567"/>
    </row>
    <row r="122" spans="1:1">
      <c r="A122" s="567"/>
    </row>
    <row r="123" spans="1:1">
      <c r="A123" s="567"/>
    </row>
    <row r="124" spans="1:1">
      <c r="A124" s="567"/>
    </row>
    <row r="125" spans="1:1">
      <c r="A125" s="567"/>
    </row>
    <row r="126" spans="1:1">
      <c r="A126" s="567"/>
    </row>
    <row r="127" spans="1:1">
      <c r="A127" s="567"/>
    </row>
    <row r="128" spans="1:1">
      <c r="A128" s="567"/>
    </row>
    <row r="129" spans="1:1">
      <c r="A129" s="567"/>
    </row>
    <row r="130" spans="1:1">
      <c r="A130" s="567"/>
    </row>
    <row r="131" spans="1:1">
      <c r="A131" s="567"/>
    </row>
    <row r="132" spans="1:1">
      <c r="A132" s="567"/>
    </row>
    <row r="133" spans="1:1">
      <c r="A133" s="567"/>
    </row>
    <row r="134" spans="1:1">
      <c r="A134" s="567"/>
    </row>
    <row r="135" spans="1:1">
      <c r="A135" s="567"/>
    </row>
    <row r="136" spans="1:1">
      <c r="A136" s="567"/>
    </row>
    <row r="137" spans="1:1">
      <c r="A137" s="567"/>
    </row>
    <row r="138" spans="1:1">
      <c r="A138" s="567"/>
    </row>
    <row r="139" spans="1:1">
      <c r="A139" s="567"/>
    </row>
    <row r="140" spans="1:1">
      <c r="A140" s="567"/>
    </row>
    <row r="141" spans="1:1">
      <c r="A141" s="567"/>
    </row>
    <row r="142" spans="1:1">
      <c r="A142" s="567"/>
    </row>
    <row r="143" spans="1:1">
      <c r="A143" s="567"/>
    </row>
    <row r="144" spans="1:1">
      <c r="A144" s="567"/>
    </row>
    <row r="145" spans="1:18">
      <c r="A145" s="567"/>
    </row>
    <row r="146" spans="1:18">
      <c r="A146" s="567"/>
      <c r="R146" s="543" t="s">
        <v>543</v>
      </c>
    </row>
    <row r="147" spans="1:18">
      <c r="A147" s="567"/>
      <c r="R147" s="543" t="s">
        <v>210</v>
      </c>
    </row>
    <row r="148" spans="1:18">
      <c r="A148" s="567"/>
      <c r="R148" s="543" t="s">
        <v>211</v>
      </c>
    </row>
    <row r="149" spans="1:18">
      <c r="A149" s="567"/>
    </row>
    <row r="150" spans="1:18">
      <c r="A150" s="567"/>
    </row>
    <row r="151" spans="1:18">
      <c r="A151" s="567"/>
    </row>
    <row r="152" spans="1:18">
      <c r="A152" s="567"/>
    </row>
    <row r="153" spans="1:18">
      <c r="A153" s="567"/>
    </row>
    <row r="154" spans="1:18">
      <c r="A154" s="567"/>
    </row>
    <row r="155" spans="1:18">
      <c r="A155" s="567"/>
    </row>
    <row r="156" spans="1:18">
      <c r="A156" s="567"/>
    </row>
    <row r="157" spans="1:18">
      <c r="A157" s="567"/>
    </row>
    <row r="158" spans="1:18">
      <c r="A158" s="567"/>
    </row>
    <row r="159" spans="1:18">
      <c r="A159" s="567"/>
    </row>
    <row r="160" spans="1:18">
      <c r="A160" s="567"/>
    </row>
    <row r="161" spans="1:1">
      <c r="A161" s="567"/>
    </row>
    <row r="162" spans="1:1">
      <c r="A162" s="567"/>
    </row>
    <row r="163" spans="1:1">
      <c r="A163" s="567"/>
    </row>
    <row r="164" spans="1:1">
      <c r="A164" s="567"/>
    </row>
    <row r="165" spans="1:1">
      <c r="A165" s="567"/>
    </row>
    <row r="166" spans="1:1">
      <c r="A166" s="567"/>
    </row>
    <row r="167" spans="1:1">
      <c r="A167" s="567"/>
    </row>
    <row r="168" spans="1:1">
      <c r="A168" s="567"/>
    </row>
    <row r="169" spans="1:1">
      <c r="A169" s="567"/>
    </row>
    <row r="170" spans="1:1">
      <c r="A170" s="567"/>
    </row>
    <row r="171" spans="1:1">
      <c r="A171" s="567"/>
    </row>
    <row r="172" spans="1:1">
      <c r="A172" s="567"/>
    </row>
    <row r="173" spans="1:1">
      <c r="A173" s="567"/>
    </row>
    <row r="174" spans="1:1">
      <c r="A174" s="567"/>
    </row>
    <row r="175" spans="1:1">
      <c r="A175" s="567"/>
    </row>
    <row r="176" spans="1:1">
      <c r="A176" s="567"/>
    </row>
    <row r="177" spans="1:1">
      <c r="A177" s="567"/>
    </row>
    <row r="178" spans="1:1">
      <c r="A178" s="567"/>
    </row>
    <row r="179" spans="1:1">
      <c r="A179" s="567"/>
    </row>
    <row r="180" spans="1:1">
      <c r="A180" s="567"/>
    </row>
    <row r="181" spans="1:1">
      <c r="A181" s="567"/>
    </row>
    <row r="182" spans="1:1">
      <c r="A182" s="567"/>
    </row>
    <row r="183" spans="1:1">
      <c r="A183" s="567"/>
    </row>
    <row r="184" spans="1:1">
      <c r="A184" s="567"/>
    </row>
    <row r="185" spans="1:1">
      <c r="A185" s="567"/>
    </row>
    <row r="186" spans="1:1">
      <c r="A186" s="567"/>
    </row>
    <row r="187" spans="1:1">
      <c r="A187" s="567"/>
    </row>
    <row r="188" spans="1:1">
      <c r="A188" s="567"/>
    </row>
    <row r="189" spans="1:1">
      <c r="A189" s="567"/>
    </row>
    <row r="190" spans="1:1">
      <c r="A190" s="567"/>
    </row>
    <row r="191" spans="1:1">
      <c r="A191" s="567"/>
    </row>
    <row r="192" spans="1:1">
      <c r="A192" s="567"/>
    </row>
    <row r="193" spans="1:1">
      <c r="A193" s="567"/>
    </row>
    <row r="194" spans="1:1">
      <c r="A194" s="567"/>
    </row>
    <row r="195" spans="1:1">
      <c r="A195" s="567"/>
    </row>
    <row r="196" spans="1:1">
      <c r="A196" s="567"/>
    </row>
    <row r="197" spans="1:1">
      <c r="A197" s="567"/>
    </row>
    <row r="198" spans="1:1">
      <c r="A198" s="567"/>
    </row>
    <row r="199" spans="1:1">
      <c r="A199" s="567"/>
    </row>
    <row r="200" spans="1:1">
      <c r="A200" s="567"/>
    </row>
    <row r="201" spans="1:1">
      <c r="A201" s="567"/>
    </row>
    <row r="202" spans="1:1">
      <c r="A202" s="567"/>
    </row>
    <row r="203" spans="1:1">
      <c r="A203" s="567"/>
    </row>
    <row r="204" spans="1:1">
      <c r="A204" s="567"/>
    </row>
    <row r="205" spans="1:1">
      <c r="A205" s="567"/>
    </row>
    <row r="206" spans="1:1">
      <c r="A206" s="567"/>
    </row>
    <row r="207" spans="1:1">
      <c r="A207" s="567"/>
    </row>
    <row r="208" spans="1:1">
      <c r="A208" s="567"/>
    </row>
    <row r="209" spans="1:1">
      <c r="A209" s="567"/>
    </row>
    <row r="210" spans="1:1">
      <c r="A210" s="567"/>
    </row>
    <row r="211" spans="1:1">
      <c r="A211" s="567"/>
    </row>
    <row r="212" spans="1:1">
      <c r="A212" s="567"/>
    </row>
    <row r="213" spans="1:1">
      <c r="A213" s="567"/>
    </row>
    <row r="214" spans="1:1">
      <c r="A214" s="567"/>
    </row>
    <row r="215" spans="1:1">
      <c r="A215" s="567"/>
    </row>
    <row r="216" spans="1:1">
      <c r="A216" s="567"/>
    </row>
    <row r="217" spans="1:1">
      <c r="A217" s="567"/>
    </row>
    <row r="218" spans="1:1">
      <c r="A218" s="567"/>
    </row>
    <row r="219" spans="1:1">
      <c r="A219" s="567"/>
    </row>
    <row r="220" spans="1:1">
      <c r="A220" s="567"/>
    </row>
    <row r="221" spans="1:1">
      <c r="A221" s="567"/>
    </row>
    <row r="222" spans="1:1">
      <c r="A222" s="567"/>
    </row>
    <row r="223" spans="1:1">
      <c r="A223" s="567"/>
    </row>
    <row r="224" spans="1:1">
      <c r="A224" s="567"/>
    </row>
    <row r="225" spans="1:1">
      <c r="A225" s="567"/>
    </row>
    <row r="226" spans="1:1">
      <c r="A226" s="567"/>
    </row>
    <row r="227" spans="1:1">
      <c r="A227" s="567"/>
    </row>
    <row r="228" spans="1:1">
      <c r="A228" s="567"/>
    </row>
    <row r="229" spans="1:1">
      <c r="A229" s="567"/>
    </row>
    <row r="230" spans="1:1">
      <c r="A230" s="567"/>
    </row>
    <row r="231" spans="1:1">
      <c r="A231" s="567"/>
    </row>
    <row r="232" spans="1:1">
      <c r="A232" s="567"/>
    </row>
    <row r="233" spans="1:1">
      <c r="A233" s="567"/>
    </row>
    <row r="234" spans="1:1">
      <c r="A234" s="567"/>
    </row>
    <row r="235" spans="1:1">
      <c r="A235" s="567"/>
    </row>
    <row r="236" spans="1:1">
      <c r="A236" s="567"/>
    </row>
    <row r="237" spans="1:1">
      <c r="A237" s="567"/>
    </row>
    <row r="238" spans="1:1">
      <c r="A238" s="567"/>
    </row>
    <row r="239" spans="1:1">
      <c r="A239" s="567"/>
    </row>
    <row r="240" spans="1:1">
      <c r="A240" s="567"/>
    </row>
    <row r="241" spans="1:1">
      <c r="A241" s="567"/>
    </row>
    <row r="242" spans="1:1">
      <c r="A242" s="567"/>
    </row>
    <row r="243" spans="1:1">
      <c r="A243" s="567"/>
    </row>
    <row r="244" spans="1:1">
      <c r="A244" s="567"/>
    </row>
    <row r="245" spans="1:1">
      <c r="A245" s="567"/>
    </row>
    <row r="246" spans="1:1">
      <c r="A246" s="567"/>
    </row>
    <row r="247" spans="1:1">
      <c r="A247" s="567"/>
    </row>
    <row r="248" spans="1:1">
      <c r="A248" s="567"/>
    </row>
    <row r="249" spans="1:1">
      <c r="A249" s="567"/>
    </row>
    <row r="250" spans="1:1">
      <c r="A250" s="567"/>
    </row>
    <row r="251" spans="1:1">
      <c r="A251" s="567"/>
    </row>
    <row r="252" spans="1:1">
      <c r="A252" s="567"/>
    </row>
    <row r="253" spans="1:1">
      <c r="A253" s="567"/>
    </row>
    <row r="254" spans="1:1">
      <c r="A254" s="567"/>
    </row>
    <row r="255" spans="1:1">
      <c r="A255" s="567"/>
    </row>
    <row r="256" spans="1:1">
      <c r="A256" s="567"/>
    </row>
    <row r="257" spans="1:1">
      <c r="A257" s="567"/>
    </row>
    <row r="258" spans="1:1">
      <c r="A258" s="567"/>
    </row>
    <row r="259" spans="1:1">
      <c r="A259" s="567"/>
    </row>
    <row r="260" spans="1:1">
      <c r="A260" s="567"/>
    </row>
    <row r="261" spans="1:1">
      <c r="A261" s="567"/>
    </row>
    <row r="262" spans="1:1">
      <c r="A262" s="567"/>
    </row>
    <row r="263" spans="1:1">
      <c r="A263" s="567"/>
    </row>
    <row r="264" spans="1:1">
      <c r="A264" s="567"/>
    </row>
    <row r="265" spans="1:1">
      <c r="A265" s="567"/>
    </row>
    <row r="266" spans="1:1">
      <c r="A266" s="567"/>
    </row>
    <row r="267" spans="1:1">
      <c r="A267" s="567"/>
    </row>
    <row r="268" spans="1:1">
      <c r="A268" s="567"/>
    </row>
    <row r="269" spans="1:1">
      <c r="A269" s="567"/>
    </row>
    <row r="270" spans="1:1">
      <c r="A270" s="567"/>
    </row>
    <row r="271" spans="1:1">
      <c r="A271" s="567"/>
    </row>
    <row r="272" spans="1:1">
      <c r="A272" s="567"/>
    </row>
    <row r="273" spans="1:1">
      <c r="A273" s="567"/>
    </row>
    <row r="274" spans="1:1">
      <c r="A274" s="567"/>
    </row>
    <row r="275" spans="1:1">
      <c r="A275" s="567"/>
    </row>
    <row r="276" spans="1:1">
      <c r="A276" s="567"/>
    </row>
    <row r="277" spans="1:1">
      <c r="A277" s="567"/>
    </row>
    <row r="278" spans="1:1">
      <c r="A278" s="567"/>
    </row>
    <row r="279" spans="1:1">
      <c r="A279" s="567"/>
    </row>
    <row r="280" spans="1:1">
      <c r="A280" s="567"/>
    </row>
    <row r="281" spans="1:1">
      <c r="A281" s="567"/>
    </row>
    <row r="282" spans="1:1">
      <c r="A282" s="567"/>
    </row>
    <row r="283" spans="1:1">
      <c r="A283" s="567"/>
    </row>
    <row r="284" spans="1:1">
      <c r="A284" s="567"/>
    </row>
    <row r="285" spans="1:1">
      <c r="A285" s="567"/>
    </row>
    <row r="286" spans="1:1">
      <c r="A286" s="567"/>
    </row>
    <row r="287" spans="1:1">
      <c r="A287" s="567"/>
    </row>
    <row r="288" spans="1:1">
      <c r="A288" s="567"/>
    </row>
    <row r="289" spans="1:1">
      <c r="A289" s="567"/>
    </row>
    <row r="290" spans="1:1">
      <c r="A290" s="567"/>
    </row>
    <row r="291" spans="1:1">
      <c r="A291" s="567"/>
    </row>
    <row r="292" spans="1:1">
      <c r="A292" s="567"/>
    </row>
    <row r="293" spans="1:1">
      <c r="A293" s="567"/>
    </row>
    <row r="294" spans="1:1">
      <c r="A294" s="567"/>
    </row>
    <row r="295" spans="1:1">
      <c r="A295" s="567"/>
    </row>
    <row r="296" spans="1:1">
      <c r="A296" s="567"/>
    </row>
    <row r="297" spans="1:1">
      <c r="A297" s="567"/>
    </row>
    <row r="298" spans="1:1">
      <c r="A298" s="567"/>
    </row>
    <row r="299" spans="1:1">
      <c r="A299" s="567"/>
    </row>
    <row r="300" spans="1:1">
      <c r="A300" s="567"/>
    </row>
    <row r="301" spans="1:1">
      <c r="A301" s="567"/>
    </row>
    <row r="302" spans="1:1">
      <c r="A302" s="567"/>
    </row>
    <row r="303" spans="1:1">
      <c r="A303" s="567"/>
    </row>
    <row r="304" spans="1:1">
      <c r="A304" s="567"/>
    </row>
    <row r="305" spans="1:1">
      <c r="A305" s="567"/>
    </row>
    <row r="306" spans="1:1">
      <c r="A306" s="567"/>
    </row>
    <row r="307" spans="1:1">
      <c r="A307" s="567"/>
    </row>
    <row r="308" spans="1:1">
      <c r="A308" s="567"/>
    </row>
    <row r="309" spans="1:1">
      <c r="A309" s="567"/>
    </row>
    <row r="310" spans="1:1">
      <c r="A310" s="567"/>
    </row>
    <row r="311" spans="1:1">
      <c r="A311" s="567"/>
    </row>
    <row r="312" spans="1:1">
      <c r="A312" s="567"/>
    </row>
    <row r="313" spans="1:1">
      <c r="A313" s="567"/>
    </row>
    <row r="314" spans="1:1">
      <c r="A314" s="567"/>
    </row>
    <row r="315" spans="1:1">
      <c r="A315" s="567"/>
    </row>
    <row r="316" spans="1:1">
      <c r="A316" s="567"/>
    </row>
    <row r="317" spans="1:1">
      <c r="A317" s="567"/>
    </row>
    <row r="318" spans="1:1">
      <c r="A318" s="567"/>
    </row>
    <row r="319" spans="1:1">
      <c r="A319" s="567"/>
    </row>
    <row r="320" spans="1:1">
      <c r="A320" s="567"/>
    </row>
    <row r="321" spans="1:1">
      <c r="A321" s="567"/>
    </row>
    <row r="322" spans="1:1">
      <c r="A322" s="567"/>
    </row>
    <row r="323" spans="1:1">
      <c r="A323" s="567"/>
    </row>
    <row r="324" spans="1:1">
      <c r="A324" s="567"/>
    </row>
    <row r="325" spans="1:1">
      <c r="A325" s="567"/>
    </row>
    <row r="326" spans="1:1">
      <c r="A326" s="567"/>
    </row>
    <row r="327" spans="1:1">
      <c r="A327" s="567"/>
    </row>
    <row r="328" spans="1:1">
      <c r="A328" s="567"/>
    </row>
    <row r="329" spans="1:1">
      <c r="A329" s="567"/>
    </row>
    <row r="330" spans="1:1">
      <c r="A330" s="567"/>
    </row>
    <row r="331" spans="1:1">
      <c r="A331" s="567"/>
    </row>
    <row r="332" spans="1:1">
      <c r="A332" s="567"/>
    </row>
    <row r="333" spans="1:1">
      <c r="A333" s="567"/>
    </row>
    <row r="334" spans="1:1">
      <c r="A334" s="567"/>
    </row>
    <row r="335" spans="1:1">
      <c r="A335" s="567"/>
    </row>
    <row r="336" spans="1:1">
      <c r="A336" s="567"/>
    </row>
    <row r="337" spans="1:1">
      <c r="A337" s="567"/>
    </row>
    <row r="338" spans="1:1">
      <c r="A338" s="567"/>
    </row>
    <row r="339" spans="1:1">
      <c r="A339" s="567"/>
    </row>
    <row r="340" spans="1:1">
      <c r="A340" s="567"/>
    </row>
    <row r="341" spans="1:1">
      <c r="A341" s="567"/>
    </row>
    <row r="342" spans="1:1">
      <c r="A342" s="567"/>
    </row>
    <row r="343" spans="1:1">
      <c r="A343" s="567"/>
    </row>
    <row r="344" spans="1:1">
      <c r="A344" s="567"/>
    </row>
    <row r="345" spans="1:1">
      <c r="A345" s="567"/>
    </row>
    <row r="346" spans="1:1">
      <c r="A346" s="567"/>
    </row>
    <row r="347" spans="1:1">
      <c r="A347" s="567"/>
    </row>
    <row r="348" spans="1:1">
      <c r="A348" s="567"/>
    </row>
    <row r="349" spans="1:1">
      <c r="A349" s="567"/>
    </row>
    <row r="350" spans="1:1">
      <c r="A350" s="567"/>
    </row>
    <row r="351" spans="1:1">
      <c r="A351" s="567"/>
    </row>
    <row r="352" spans="1:1">
      <c r="A352" s="567"/>
    </row>
    <row r="353" spans="1:1">
      <c r="A353" s="567"/>
    </row>
    <row r="354" spans="1:1">
      <c r="A354" s="567"/>
    </row>
    <row r="355" spans="1:1">
      <c r="A355" s="567"/>
    </row>
    <row r="356" spans="1:1">
      <c r="A356" s="567"/>
    </row>
    <row r="357" spans="1:1">
      <c r="A357" s="567"/>
    </row>
    <row r="358" spans="1:1">
      <c r="A358" s="567"/>
    </row>
    <row r="359" spans="1:1">
      <c r="A359" s="567"/>
    </row>
    <row r="360" spans="1:1">
      <c r="A360" s="567"/>
    </row>
    <row r="361" spans="1:1">
      <c r="A361" s="567"/>
    </row>
    <row r="362" spans="1:1">
      <c r="A362" s="567"/>
    </row>
    <row r="363" spans="1:1">
      <c r="A363" s="567"/>
    </row>
    <row r="364" spans="1:1">
      <c r="A364" s="567"/>
    </row>
    <row r="365" spans="1:1">
      <c r="A365" s="567"/>
    </row>
    <row r="366" spans="1:1">
      <c r="A366" s="567"/>
    </row>
    <row r="367" spans="1:1">
      <c r="A367" s="567"/>
    </row>
    <row r="368" spans="1:1">
      <c r="A368" s="567"/>
    </row>
    <row r="369" spans="1:1">
      <c r="A369" s="567"/>
    </row>
    <row r="370" spans="1:1">
      <c r="A370" s="567"/>
    </row>
    <row r="371" spans="1:1">
      <c r="A371" s="567"/>
    </row>
    <row r="372" spans="1:1">
      <c r="A372" s="567"/>
    </row>
    <row r="373" spans="1:1">
      <c r="A373" s="567"/>
    </row>
    <row r="374" spans="1:1">
      <c r="A374" s="567"/>
    </row>
    <row r="375" spans="1:1">
      <c r="A375" s="567"/>
    </row>
    <row r="376" spans="1:1">
      <c r="A376" s="567"/>
    </row>
    <row r="377" spans="1:1">
      <c r="A377" s="567"/>
    </row>
    <row r="378" spans="1:1">
      <c r="A378" s="567"/>
    </row>
    <row r="379" spans="1:1">
      <c r="A379" s="567"/>
    </row>
    <row r="380" spans="1:1">
      <c r="A380" s="567"/>
    </row>
    <row r="381" spans="1:1">
      <c r="A381" s="567"/>
    </row>
    <row r="382" spans="1:1">
      <c r="A382" s="567"/>
    </row>
    <row r="383" spans="1:1">
      <c r="A383" s="567"/>
    </row>
    <row r="384" spans="1:1">
      <c r="A384" s="567"/>
    </row>
    <row r="385" spans="1:1">
      <c r="A385" s="567"/>
    </row>
    <row r="386" spans="1:1">
      <c r="A386" s="567"/>
    </row>
    <row r="387" spans="1:1">
      <c r="A387" s="567"/>
    </row>
    <row r="388" spans="1:1">
      <c r="A388" s="567"/>
    </row>
    <row r="389" spans="1:1">
      <c r="A389" s="567"/>
    </row>
    <row r="390" spans="1:1">
      <c r="A390" s="567"/>
    </row>
    <row r="391" spans="1:1">
      <c r="A391" s="567"/>
    </row>
    <row r="392" spans="1:1">
      <c r="A392" s="567"/>
    </row>
    <row r="393" spans="1:1">
      <c r="A393" s="567"/>
    </row>
    <row r="394" spans="1:1">
      <c r="A394" s="567"/>
    </row>
    <row r="395" spans="1:1">
      <c r="A395" s="567"/>
    </row>
    <row r="396" spans="1:1">
      <c r="A396" s="567"/>
    </row>
    <row r="397" spans="1:1">
      <c r="A397" s="567"/>
    </row>
    <row r="398" spans="1:1">
      <c r="A398" s="567"/>
    </row>
    <row r="399" spans="1:1">
      <c r="A399" s="567"/>
    </row>
    <row r="400" spans="1:1">
      <c r="A400" s="567"/>
    </row>
    <row r="401" spans="1:1">
      <c r="A401" s="567"/>
    </row>
    <row r="402" spans="1:1">
      <c r="A402" s="567"/>
    </row>
    <row r="403" spans="1:1">
      <c r="A403" s="567"/>
    </row>
    <row r="404" spans="1:1">
      <c r="A404" s="567"/>
    </row>
    <row r="405" spans="1:1">
      <c r="A405" s="567"/>
    </row>
    <row r="406" spans="1:1">
      <c r="A406" s="567"/>
    </row>
    <row r="407" spans="1:1">
      <c r="A407" s="567"/>
    </row>
    <row r="408" spans="1:1">
      <c r="A408" s="567"/>
    </row>
    <row r="409" spans="1:1">
      <c r="A409" s="567"/>
    </row>
    <row r="410" spans="1:1">
      <c r="A410" s="567"/>
    </row>
    <row r="411" spans="1:1">
      <c r="A411" s="567"/>
    </row>
    <row r="412" spans="1:1">
      <c r="A412" s="567"/>
    </row>
    <row r="413" spans="1:1">
      <c r="A413" s="567"/>
    </row>
    <row r="414" spans="1:1">
      <c r="A414" s="567"/>
    </row>
    <row r="415" spans="1:1">
      <c r="A415" s="567"/>
    </row>
    <row r="416" spans="1:1">
      <c r="A416" s="567"/>
    </row>
    <row r="417" spans="1:1">
      <c r="A417" s="567"/>
    </row>
    <row r="418" spans="1:1">
      <c r="A418" s="567"/>
    </row>
    <row r="419" spans="1:1">
      <c r="A419" s="567"/>
    </row>
    <row r="420" spans="1:1">
      <c r="A420" s="567"/>
    </row>
    <row r="421" spans="1:1">
      <c r="A421" s="567"/>
    </row>
    <row r="422" spans="1:1">
      <c r="A422" s="567"/>
    </row>
    <row r="423" spans="1:1">
      <c r="A423" s="567"/>
    </row>
    <row r="424" spans="1:1">
      <c r="A424" s="567"/>
    </row>
    <row r="425" spans="1:1">
      <c r="A425" s="567"/>
    </row>
    <row r="426" spans="1:1">
      <c r="A426" s="567"/>
    </row>
    <row r="427" spans="1:1">
      <c r="A427" s="567"/>
    </row>
    <row r="428" spans="1:1">
      <c r="A428" s="567"/>
    </row>
    <row r="429" spans="1:1">
      <c r="A429" s="567"/>
    </row>
    <row r="430" spans="1:1">
      <c r="A430" s="567"/>
    </row>
    <row r="431" spans="1:1">
      <c r="A431" s="567"/>
    </row>
    <row r="432" spans="1:1">
      <c r="A432" s="567"/>
    </row>
    <row r="433" spans="1:1">
      <c r="A433" s="567"/>
    </row>
    <row r="434" spans="1:1">
      <c r="A434" s="567"/>
    </row>
    <row r="435" spans="1:1">
      <c r="A435" s="567"/>
    </row>
    <row r="436" spans="1:1">
      <c r="A436" s="567"/>
    </row>
    <row r="437" spans="1:1">
      <c r="A437" s="567"/>
    </row>
    <row r="438" spans="1:1">
      <c r="A438" s="567"/>
    </row>
    <row r="439" spans="1:1">
      <c r="A439" s="567"/>
    </row>
    <row r="440" spans="1:1">
      <c r="A440" s="567"/>
    </row>
    <row r="441" spans="1:1">
      <c r="A441" s="567"/>
    </row>
    <row r="442" spans="1:1">
      <c r="A442" s="567"/>
    </row>
    <row r="443" spans="1:1">
      <c r="A443" s="567"/>
    </row>
    <row r="444" spans="1:1">
      <c r="A444" s="567"/>
    </row>
    <row r="445" spans="1:1">
      <c r="A445" s="567"/>
    </row>
    <row r="446" spans="1:1">
      <c r="A446" s="567"/>
    </row>
    <row r="447" spans="1:1">
      <c r="A447" s="567"/>
    </row>
    <row r="448" spans="1:1">
      <c r="A448" s="567"/>
    </row>
    <row r="449" spans="1:1">
      <c r="A449" s="567"/>
    </row>
    <row r="450" spans="1:1">
      <c r="A450" s="567"/>
    </row>
    <row r="451" spans="1:1">
      <c r="A451" s="567"/>
    </row>
    <row r="452" spans="1:1">
      <c r="A452" s="567"/>
    </row>
    <row r="453" spans="1:1">
      <c r="A453" s="567"/>
    </row>
    <row r="454" spans="1:1">
      <c r="A454" s="567"/>
    </row>
    <row r="455" spans="1:1">
      <c r="A455" s="567"/>
    </row>
    <row r="456" spans="1:1">
      <c r="A456" s="567"/>
    </row>
    <row r="457" spans="1:1">
      <c r="A457" s="567"/>
    </row>
    <row r="458" spans="1:1">
      <c r="A458" s="567"/>
    </row>
    <row r="459" spans="1:1">
      <c r="A459" s="567"/>
    </row>
    <row r="460" spans="1:1">
      <c r="A460" s="567"/>
    </row>
    <row r="461" spans="1:1">
      <c r="A461" s="567"/>
    </row>
    <row r="462" spans="1:1">
      <c r="A462" s="567"/>
    </row>
    <row r="463" spans="1:1">
      <c r="A463" s="567"/>
    </row>
    <row r="464" spans="1:1">
      <c r="A464" s="567"/>
    </row>
    <row r="465" spans="1:1">
      <c r="A465" s="567"/>
    </row>
    <row r="466" spans="1:1">
      <c r="A466" s="567"/>
    </row>
    <row r="467" spans="1:1">
      <c r="A467" s="567"/>
    </row>
    <row r="468" spans="1:1">
      <c r="A468" s="567"/>
    </row>
    <row r="469" spans="1:1">
      <c r="A469" s="567"/>
    </row>
    <row r="470" spans="1:1">
      <c r="A470" s="567"/>
    </row>
    <row r="471" spans="1:1">
      <c r="A471" s="567"/>
    </row>
    <row r="472" spans="1:1">
      <c r="A472" s="567"/>
    </row>
    <row r="473" spans="1:1">
      <c r="A473" s="567"/>
    </row>
    <row r="474" spans="1:1">
      <c r="A474" s="567"/>
    </row>
    <row r="475" spans="1:1">
      <c r="A475" s="567"/>
    </row>
    <row r="476" spans="1:1">
      <c r="A476" s="567"/>
    </row>
    <row r="477" spans="1:1">
      <c r="A477" s="567"/>
    </row>
    <row r="478" spans="1:1">
      <c r="A478" s="567"/>
    </row>
    <row r="479" spans="1:1">
      <c r="A479" s="567"/>
    </row>
    <row r="480" spans="1:1">
      <c r="A480" s="567"/>
    </row>
    <row r="481" spans="1:1">
      <c r="A481" s="567"/>
    </row>
    <row r="482" spans="1:1">
      <c r="A482" s="567"/>
    </row>
    <row r="483" spans="1:1">
      <c r="A483" s="567"/>
    </row>
    <row r="484" spans="1:1">
      <c r="A484" s="567"/>
    </row>
    <row r="485" spans="1:1">
      <c r="A485" s="567"/>
    </row>
    <row r="486" spans="1:1">
      <c r="A486" s="567"/>
    </row>
    <row r="487" spans="1:1">
      <c r="A487" s="567"/>
    </row>
    <row r="488" spans="1:1">
      <c r="A488" s="567"/>
    </row>
    <row r="489" spans="1:1">
      <c r="A489" s="567"/>
    </row>
    <row r="490" spans="1:1">
      <c r="A490" s="567"/>
    </row>
    <row r="491" spans="1:1">
      <c r="A491" s="567"/>
    </row>
    <row r="492" spans="1:1">
      <c r="A492" s="567"/>
    </row>
    <row r="493" spans="1:1">
      <c r="A493" s="567"/>
    </row>
    <row r="494" spans="1:1">
      <c r="A494" s="567"/>
    </row>
    <row r="495" spans="1:1">
      <c r="A495" s="567"/>
    </row>
    <row r="496" spans="1:1">
      <c r="A496" s="567"/>
    </row>
    <row r="497" spans="1:1">
      <c r="A497" s="567"/>
    </row>
    <row r="498" spans="1:1">
      <c r="A498" s="567"/>
    </row>
    <row r="499" spans="1:1">
      <c r="A499" s="567"/>
    </row>
    <row r="500" spans="1:1">
      <c r="A500" s="567"/>
    </row>
    <row r="501" spans="1:1">
      <c r="A501" s="567"/>
    </row>
    <row r="502" spans="1:1">
      <c r="A502" s="567"/>
    </row>
    <row r="503" spans="1:1">
      <c r="A503" s="567"/>
    </row>
    <row r="504" spans="1:1">
      <c r="A504" s="567"/>
    </row>
    <row r="505" spans="1:1">
      <c r="A505" s="567"/>
    </row>
    <row r="506" spans="1:1">
      <c r="A506" s="567"/>
    </row>
    <row r="507" spans="1:1">
      <c r="A507" s="567"/>
    </row>
    <row r="508" spans="1:1">
      <c r="A508" s="567"/>
    </row>
    <row r="509" spans="1:1">
      <c r="A509" s="567"/>
    </row>
    <row r="510" spans="1:1">
      <c r="A510" s="567"/>
    </row>
    <row r="511" spans="1:1">
      <c r="A511" s="567"/>
    </row>
    <row r="512" spans="1:1">
      <c r="A512" s="567"/>
    </row>
    <row r="513" spans="1:1">
      <c r="A513" s="567"/>
    </row>
    <row r="514" spans="1:1">
      <c r="A514" s="567"/>
    </row>
    <row r="515" spans="1:1">
      <c r="A515" s="567"/>
    </row>
    <row r="516" spans="1:1">
      <c r="A516" s="567"/>
    </row>
    <row r="517" spans="1:1">
      <c r="A517" s="567"/>
    </row>
    <row r="518" spans="1:1">
      <c r="A518" s="567"/>
    </row>
    <row r="519" spans="1:1">
      <c r="A519" s="567"/>
    </row>
    <row r="520" spans="1:1">
      <c r="A520" s="567"/>
    </row>
    <row r="521" spans="1:1">
      <c r="A521" s="567"/>
    </row>
    <row r="522" spans="1:1">
      <c r="A522" s="567"/>
    </row>
    <row r="523" spans="1:1">
      <c r="A523" s="567"/>
    </row>
    <row r="524" spans="1:1">
      <c r="A524" s="567"/>
    </row>
    <row r="525" spans="1:1">
      <c r="A525" s="567"/>
    </row>
    <row r="526" spans="1:1">
      <c r="A526" s="567"/>
    </row>
    <row r="527" spans="1:1">
      <c r="A527" s="567"/>
    </row>
    <row r="528" spans="1:1">
      <c r="A528" s="567"/>
    </row>
    <row r="529" spans="1:1">
      <c r="A529" s="567"/>
    </row>
    <row r="530" spans="1:1">
      <c r="A530" s="567"/>
    </row>
    <row r="531" spans="1:1">
      <c r="A531" s="567"/>
    </row>
    <row r="532" spans="1:1">
      <c r="A532" s="567"/>
    </row>
    <row r="533" spans="1:1">
      <c r="A533" s="567"/>
    </row>
    <row r="534" spans="1:1">
      <c r="A534" s="567"/>
    </row>
    <row r="535" spans="1:1">
      <c r="A535" s="567"/>
    </row>
    <row r="536" spans="1:1">
      <c r="A536" s="567"/>
    </row>
    <row r="537" spans="1:1">
      <c r="A537" s="567"/>
    </row>
    <row r="538" spans="1:1">
      <c r="A538" s="567"/>
    </row>
    <row r="539" spans="1:1">
      <c r="A539" s="567"/>
    </row>
    <row r="540" spans="1:1">
      <c r="A540" s="567"/>
    </row>
    <row r="541" spans="1:1">
      <c r="A541" s="567"/>
    </row>
    <row r="542" spans="1:1">
      <c r="A542" s="567"/>
    </row>
    <row r="543" spans="1:1">
      <c r="A543" s="567"/>
    </row>
    <row r="544" spans="1:1">
      <c r="A544" s="567"/>
    </row>
    <row r="545" spans="1:1">
      <c r="A545" s="567"/>
    </row>
    <row r="546" spans="1:1">
      <c r="A546" s="567"/>
    </row>
    <row r="547" spans="1:1">
      <c r="A547" s="567"/>
    </row>
    <row r="548" spans="1:1">
      <c r="A548" s="567"/>
    </row>
    <row r="549" spans="1:1">
      <c r="A549" s="567"/>
    </row>
    <row r="550" spans="1:1">
      <c r="A550" s="567"/>
    </row>
    <row r="551" spans="1:1">
      <c r="A551" s="567"/>
    </row>
    <row r="552" spans="1:1">
      <c r="A552" s="567"/>
    </row>
    <row r="553" spans="1:1">
      <c r="A553" s="567"/>
    </row>
    <row r="554" spans="1:1">
      <c r="A554" s="567"/>
    </row>
    <row r="555" spans="1:1">
      <c r="A555" s="567"/>
    </row>
    <row r="556" spans="1:1">
      <c r="A556" s="567"/>
    </row>
    <row r="557" spans="1:1">
      <c r="A557" s="567"/>
    </row>
    <row r="558" spans="1:1">
      <c r="A558" s="567"/>
    </row>
    <row r="559" spans="1:1">
      <c r="A559" s="567"/>
    </row>
    <row r="560" spans="1:1">
      <c r="A560" s="567"/>
    </row>
    <row r="561" spans="1:1">
      <c r="A561" s="567"/>
    </row>
    <row r="562" spans="1:1">
      <c r="A562" s="567"/>
    </row>
    <row r="563" spans="1:1">
      <c r="A563" s="567"/>
    </row>
    <row r="564" spans="1:1">
      <c r="A564" s="567"/>
    </row>
    <row r="565" spans="1:1">
      <c r="A565" s="567"/>
    </row>
    <row r="566" spans="1:1">
      <c r="A566" s="567"/>
    </row>
    <row r="567" spans="1:1">
      <c r="A567" s="567"/>
    </row>
    <row r="568" spans="1:1">
      <c r="A568" s="567"/>
    </row>
    <row r="569" spans="1:1">
      <c r="A569" s="567"/>
    </row>
    <row r="570" spans="1:1">
      <c r="A570" s="567"/>
    </row>
    <row r="571" spans="1:1">
      <c r="A571" s="567"/>
    </row>
    <row r="572" spans="1:1">
      <c r="A572" s="567"/>
    </row>
    <row r="573" spans="1:1">
      <c r="A573" s="567"/>
    </row>
    <row r="574" spans="1:1">
      <c r="A574" s="567"/>
    </row>
    <row r="575" spans="1:1">
      <c r="A575" s="567"/>
    </row>
    <row r="576" spans="1:1">
      <c r="A576" s="567"/>
    </row>
    <row r="577" spans="1:1">
      <c r="A577" s="567"/>
    </row>
    <row r="578" spans="1:1">
      <c r="A578" s="567"/>
    </row>
    <row r="579" spans="1:1">
      <c r="A579" s="567"/>
    </row>
    <row r="580" spans="1:1">
      <c r="A580" s="567"/>
    </row>
    <row r="581" spans="1:1">
      <c r="A581" s="567"/>
    </row>
    <row r="582" spans="1:1">
      <c r="A582" s="567"/>
    </row>
    <row r="583" spans="1:1">
      <c r="A583" s="567"/>
    </row>
    <row r="584" spans="1:1">
      <c r="A584" s="567"/>
    </row>
    <row r="585" spans="1:1">
      <c r="A585" s="567"/>
    </row>
    <row r="586" spans="1:1">
      <c r="A586" s="567"/>
    </row>
    <row r="587" spans="1:1">
      <c r="A587" s="567"/>
    </row>
    <row r="588" spans="1:1">
      <c r="A588" s="567"/>
    </row>
    <row r="589" spans="1:1">
      <c r="A589" s="567"/>
    </row>
    <row r="590" spans="1:1">
      <c r="A590" s="567"/>
    </row>
    <row r="591" spans="1:1">
      <c r="A591" s="567"/>
    </row>
    <row r="592" spans="1:1">
      <c r="A592" s="567"/>
    </row>
    <row r="593" spans="1:1">
      <c r="A593" s="567"/>
    </row>
    <row r="594" spans="1:1">
      <c r="A594" s="567"/>
    </row>
    <row r="595" spans="1:1">
      <c r="A595" s="567"/>
    </row>
    <row r="596" spans="1:1">
      <c r="A596" s="567"/>
    </row>
    <row r="597" spans="1:1">
      <c r="A597" s="567"/>
    </row>
    <row r="598" spans="1:1">
      <c r="A598" s="567"/>
    </row>
    <row r="599" spans="1:1">
      <c r="A599" s="567"/>
    </row>
    <row r="600" spans="1:1">
      <c r="A600" s="567"/>
    </row>
    <row r="601" spans="1:1">
      <c r="A601" s="567"/>
    </row>
    <row r="602" spans="1:1">
      <c r="A602" s="567"/>
    </row>
    <row r="603" spans="1:1">
      <c r="A603" s="567"/>
    </row>
    <row r="604" spans="1:1">
      <c r="A604" s="567"/>
    </row>
    <row r="605" spans="1:1">
      <c r="A605" s="567"/>
    </row>
    <row r="606" spans="1:1">
      <c r="A606" s="567"/>
    </row>
    <row r="607" spans="1:1">
      <c r="A607" s="567"/>
    </row>
    <row r="608" spans="1:1">
      <c r="A608" s="567"/>
    </row>
    <row r="609" spans="1:1">
      <c r="A609" s="567"/>
    </row>
    <row r="610" spans="1:1">
      <c r="A610" s="567"/>
    </row>
    <row r="611" spans="1:1">
      <c r="A611" s="567"/>
    </row>
    <row r="612" spans="1:1">
      <c r="A612" s="567"/>
    </row>
    <row r="613" spans="1:1">
      <c r="A613" s="567"/>
    </row>
    <row r="614" spans="1:1">
      <c r="A614" s="567"/>
    </row>
    <row r="615" spans="1:1">
      <c r="A615" s="567"/>
    </row>
    <row r="616" spans="1:1">
      <c r="A616" s="567"/>
    </row>
    <row r="617" spans="1:1">
      <c r="A617" s="567"/>
    </row>
    <row r="618" spans="1:1">
      <c r="A618" s="567"/>
    </row>
    <row r="619" spans="1:1">
      <c r="A619" s="567"/>
    </row>
    <row r="620" spans="1:1">
      <c r="A620" s="567"/>
    </row>
    <row r="621" spans="1:1">
      <c r="A621" s="567"/>
    </row>
    <row r="622" spans="1:1">
      <c r="A622" s="567"/>
    </row>
    <row r="623" spans="1:1">
      <c r="A623" s="567"/>
    </row>
    <row r="624" spans="1:1">
      <c r="A624" s="567"/>
    </row>
    <row r="625" spans="1:1">
      <c r="A625" s="567"/>
    </row>
    <row r="626" spans="1:1">
      <c r="A626" s="567"/>
    </row>
    <row r="627" spans="1:1">
      <c r="A627" s="567"/>
    </row>
    <row r="628" spans="1:1">
      <c r="A628" s="567"/>
    </row>
    <row r="629" spans="1:1">
      <c r="A629" s="567"/>
    </row>
    <row r="630" spans="1:1">
      <c r="A630" s="567"/>
    </row>
    <row r="631" spans="1:1">
      <c r="A631" s="567"/>
    </row>
    <row r="632" spans="1:1">
      <c r="A632" s="567"/>
    </row>
    <row r="633" spans="1:1">
      <c r="A633" s="567"/>
    </row>
    <row r="634" spans="1:1">
      <c r="A634" s="567"/>
    </row>
    <row r="635" spans="1:1">
      <c r="A635" s="567"/>
    </row>
    <row r="636" spans="1:1">
      <c r="A636" s="567"/>
    </row>
    <row r="637" spans="1:1">
      <c r="A637" s="567"/>
    </row>
    <row r="638" spans="1:1">
      <c r="A638" s="567"/>
    </row>
    <row r="639" spans="1:1">
      <c r="A639" s="567"/>
    </row>
    <row r="640" spans="1:1">
      <c r="A640" s="567"/>
    </row>
    <row r="641" spans="1:1">
      <c r="A641" s="567"/>
    </row>
    <row r="642" spans="1:1">
      <c r="A642" s="567"/>
    </row>
    <row r="643" spans="1:1">
      <c r="A643" s="567"/>
    </row>
    <row r="644" spans="1:1">
      <c r="A644" s="567"/>
    </row>
    <row r="645" spans="1:1">
      <c r="A645" s="567"/>
    </row>
    <row r="646" spans="1:1">
      <c r="A646" s="567"/>
    </row>
    <row r="647" spans="1:1">
      <c r="A647" s="567"/>
    </row>
    <row r="648" spans="1:1">
      <c r="A648" s="567"/>
    </row>
    <row r="649" spans="1:1">
      <c r="A649" s="567"/>
    </row>
    <row r="650" spans="1:1">
      <c r="A650" s="567"/>
    </row>
    <row r="651" spans="1:1">
      <c r="A651" s="567"/>
    </row>
    <row r="652" spans="1:1">
      <c r="A652" s="567"/>
    </row>
    <row r="653" spans="1:1">
      <c r="A653" s="567"/>
    </row>
    <row r="654" spans="1:1">
      <c r="A654" s="567"/>
    </row>
    <row r="655" spans="1:1">
      <c r="A655" s="567"/>
    </row>
    <row r="656" spans="1:1">
      <c r="A656" s="567"/>
    </row>
    <row r="657" spans="1:1">
      <c r="A657" s="567"/>
    </row>
    <row r="658" spans="1:1">
      <c r="A658" s="567"/>
    </row>
    <row r="659" spans="1:1">
      <c r="A659" s="567"/>
    </row>
    <row r="660" spans="1:1">
      <c r="A660" s="567"/>
    </row>
    <row r="661" spans="1:1">
      <c r="A661" s="567"/>
    </row>
    <row r="662" spans="1:1">
      <c r="A662" s="567"/>
    </row>
    <row r="663" spans="1:1">
      <c r="A663" s="567"/>
    </row>
    <row r="664" spans="1:1">
      <c r="A664" s="567"/>
    </row>
    <row r="665" spans="1:1">
      <c r="A665" s="567"/>
    </row>
    <row r="666" spans="1:1">
      <c r="A666" s="567"/>
    </row>
    <row r="667" spans="1:1">
      <c r="A667" s="567"/>
    </row>
    <row r="668" spans="1:1">
      <c r="A668" s="567"/>
    </row>
    <row r="669" spans="1:1">
      <c r="A669" s="567"/>
    </row>
    <row r="670" spans="1:1">
      <c r="A670" s="567"/>
    </row>
    <row r="671" spans="1:1">
      <c r="A671" s="567"/>
    </row>
    <row r="672" spans="1:1">
      <c r="A672" s="567"/>
    </row>
    <row r="673" spans="1:1">
      <c r="A673" s="567"/>
    </row>
    <row r="674" spans="1:1">
      <c r="A674" s="567"/>
    </row>
    <row r="675" spans="1:1">
      <c r="A675" s="567"/>
    </row>
    <row r="676" spans="1:1">
      <c r="A676" s="567"/>
    </row>
    <row r="677" spans="1:1">
      <c r="A677" s="567"/>
    </row>
    <row r="678" spans="1:1">
      <c r="A678" s="567"/>
    </row>
    <row r="679" spans="1:1">
      <c r="A679" s="567"/>
    </row>
    <row r="680" spans="1:1">
      <c r="A680" s="567"/>
    </row>
    <row r="681" spans="1:1">
      <c r="A681" s="567"/>
    </row>
    <row r="682" spans="1:1">
      <c r="A682" s="567"/>
    </row>
    <row r="683" spans="1:1">
      <c r="A683" s="567"/>
    </row>
    <row r="684" spans="1:1">
      <c r="A684" s="567"/>
    </row>
    <row r="685" spans="1:1">
      <c r="A685" s="567"/>
    </row>
    <row r="686" spans="1:1">
      <c r="A686" s="567"/>
    </row>
    <row r="687" spans="1:1">
      <c r="A687" s="567"/>
    </row>
    <row r="688" spans="1:1">
      <c r="A688" s="567"/>
    </row>
    <row r="689" spans="1:1">
      <c r="A689" s="567"/>
    </row>
    <row r="690" spans="1:1">
      <c r="A690" s="567"/>
    </row>
    <row r="691" spans="1:1">
      <c r="A691" s="567"/>
    </row>
    <row r="692" spans="1:1">
      <c r="A692" s="567"/>
    </row>
    <row r="693" spans="1:1">
      <c r="A693" s="567"/>
    </row>
    <row r="694" spans="1:1">
      <c r="A694" s="567"/>
    </row>
    <row r="695" spans="1:1">
      <c r="A695" s="567"/>
    </row>
    <row r="696" spans="1:1">
      <c r="A696" s="567"/>
    </row>
    <row r="697" spans="1:1">
      <c r="A697" s="567"/>
    </row>
    <row r="698" spans="1:1">
      <c r="A698" s="567"/>
    </row>
    <row r="699" spans="1:1">
      <c r="A699" s="567"/>
    </row>
    <row r="700" spans="1:1">
      <c r="A700" s="567"/>
    </row>
    <row r="701" spans="1:1">
      <c r="A701" s="567"/>
    </row>
    <row r="702" spans="1:1">
      <c r="A702" s="567"/>
    </row>
    <row r="703" spans="1:1">
      <c r="A703" s="567"/>
    </row>
    <row r="704" spans="1:1">
      <c r="A704" s="567"/>
    </row>
    <row r="705" spans="1:1">
      <c r="A705" s="567"/>
    </row>
    <row r="706" spans="1:1">
      <c r="A706" s="567"/>
    </row>
    <row r="707" spans="1:1">
      <c r="A707" s="567"/>
    </row>
    <row r="708" spans="1:1">
      <c r="A708" s="567"/>
    </row>
    <row r="709" spans="1:1">
      <c r="A709" s="567"/>
    </row>
    <row r="710" spans="1:1">
      <c r="A710" s="567"/>
    </row>
    <row r="711" spans="1:1">
      <c r="A711" s="567"/>
    </row>
    <row r="712" spans="1:1">
      <c r="A712" s="567"/>
    </row>
    <row r="713" spans="1:1">
      <c r="A713" s="567"/>
    </row>
    <row r="714" spans="1:1">
      <c r="A714" s="567"/>
    </row>
    <row r="715" spans="1:1">
      <c r="A715" s="567"/>
    </row>
    <row r="716" spans="1:1">
      <c r="A716" s="567"/>
    </row>
    <row r="717" spans="1:1">
      <c r="A717" s="567"/>
    </row>
    <row r="718" spans="1:1">
      <c r="A718" s="567"/>
    </row>
    <row r="719" spans="1:1">
      <c r="A719" s="567"/>
    </row>
    <row r="720" spans="1:1">
      <c r="A720" s="567"/>
    </row>
    <row r="721" spans="1:1">
      <c r="A721" s="567"/>
    </row>
    <row r="722" spans="1:1">
      <c r="A722" s="567"/>
    </row>
    <row r="723" spans="1:1">
      <c r="A723" s="567"/>
    </row>
    <row r="724" spans="1:1">
      <c r="A724" s="567"/>
    </row>
    <row r="725" spans="1:1">
      <c r="A725" s="567"/>
    </row>
    <row r="726" spans="1:1">
      <c r="A726" s="567"/>
    </row>
    <row r="727" spans="1:1">
      <c r="A727" s="567"/>
    </row>
    <row r="728" spans="1:1">
      <c r="A728" s="567"/>
    </row>
    <row r="729" spans="1:1">
      <c r="A729" s="567"/>
    </row>
    <row r="730" spans="1:1">
      <c r="A730" s="567"/>
    </row>
    <row r="731" spans="1:1">
      <c r="A731" s="567"/>
    </row>
    <row r="732" spans="1:1">
      <c r="A732" s="567"/>
    </row>
    <row r="733" spans="1:1">
      <c r="A733" s="567"/>
    </row>
    <row r="734" spans="1:1">
      <c r="A734" s="567"/>
    </row>
    <row r="735" spans="1:1">
      <c r="A735" s="567"/>
    </row>
    <row r="736" spans="1:1">
      <c r="A736" s="567"/>
    </row>
    <row r="737" spans="1:1">
      <c r="A737" s="567"/>
    </row>
    <row r="738" spans="1:1">
      <c r="A738" s="567"/>
    </row>
    <row r="739" spans="1:1">
      <c r="A739" s="567"/>
    </row>
    <row r="740" spans="1:1">
      <c r="A740" s="567"/>
    </row>
    <row r="741" spans="1:1">
      <c r="A741" s="567"/>
    </row>
    <row r="742" spans="1:1">
      <c r="A742" s="567"/>
    </row>
    <row r="743" spans="1:1">
      <c r="A743" s="567"/>
    </row>
    <row r="744" spans="1:1">
      <c r="A744" s="567"/>
    </row>
    <row r="745" spans="1:1">
      <c r="A745" s="567"/>
    </row>
    <row r="746" spans="1:1">
      <c r="A746" s="567"/>
    </row>
    <row r="747" spans="1:1">
      <c r="A747" s="567"/>
    </row>
    <row r="748" spans="1:1">
      <c r="A748" s="567"/>
    </row>
    <row r="749" spans="1:1">
      <c r="A749" s="567"/>
    </row>
    <row r="750" spans="1:1">
      <c r="A750" s="567"/>
    </row>
    <row r="751" spans="1:1">
      <c r="A751" s="567"/>
    </row>
    <row r="752" spans="1:1">
      <c r="A752" s="567"/>
    </row>
    <row r="753" spans="1:1">
      <c r="A753" s="567"/>
    </row>
    <row r="754" spans="1:1">
      <c r="A754" s="567"/>
    </row>
    <row r="755" spans="1:1">
      <c r="A755" s="567"/>
    </row>
    <row r="756" spans="1:1">
      <c r="A756" s="567"/>
    </row>
    <row r="757" spans="1:1">
      <c r="A757" s="567"/>
    </row>
    <row r="758" spans="1:1">
      <c r="A758" s="567"/>
    </row>
    <row r="759" spans="1:1">
      <c r="A759" s="567"/>
    </row>
    <row r="760" spans="1:1">
      <c r="A760" s="567"/>
    </row>
    <row r="761" spans="1:1">
      <c r="A761" s="567"/>
    </row>
    <row r="762" spans="1:1">
      <c r="A762" s="567"/>
    </row>
    <row r="763" spans="1:1">
      <c r="A763" s="567"/>
    </row>
    <row r="764" spans="1:1">
      <c r="A764" s="567"/>
    </row>
    <row r="765" spans="1:1">
      <c r="A765" s="567"/>
    </row>
    <row r="766" spans="1:1">
      <c r="A766" s="567"/>
    </row>
    <row r="767" spans="1:1">
      <c r="A767" s="567"/>
    </row>
    <row r="768" spans="1:1">
      <c r="A768" s="567"/>
    </row>
    <row r="769" spans="1:1">
      <c r="A769" s="567"/>
    </row>
    <row r="770" spans="1:1">
      <c r="A770" s="567"/>
    </row>
    <row r="771" spans="1:1">
      <c r="A771" s="567"/>
    </row>
    <row r="772" spans="1:1">
      <c r="A772" s="567"/>
    </row>
    <row r="773" spans="1:1">
      <c r="A773" s="567"/>
    </row>
    <row r="774" spans="1:1">
      <c r="A774" s="567"/>
    </row>
    <row r="775" spans="1:1">
      <c r="A775" s="567"/>
    </row>
    <row r="776" spans="1:1">
      <c r="A776" s="567"/>
    </row>
    <row r="777" spans="1:1">
      <c r="A777" s="567"/>
    </row>
    <row r="778" spans="1:1">
      <c r="A778" s="567"/>
    </row>
    <row r="779" spans="1:1">
      <c r="A779" s="567"/>
    </row>
    <row r="780" spans="1:1">
      <c r="A780" s="567"/>
    </row>
    <row r="781" spans="1:1">
      <c r="A781" s="567"/>
    </row>
    <row r="782" spans="1:1">
      <c r="A782" s="567"/>
    </row>
    <row r="783" spans="1:1">
      <c r="A783" s="567"/>
    </row>
    <row r="784" spans="1:1">
      <c r="A784" s="567"/>
    </row>
    <row r="785" spans="1:1">
      <c r="A785" s="567"/>
    </row>
    <row r="786" spans="1:1">
      <c r="A786" s="567"/>
    </row>
    <row r="787" spans="1:1">
      <c r="A787" s="567"/>
    </row>
    <row r="788" spans="1:1">
      <c r="A788" s="567"/>
    </row>
    <row r="789" spans="1:1">
      <c r="A789" s="567"/>
    </row>
    <row r="790" spans="1:1">
      <c r="A790" s="567"/>
    </row>
    <row r="791" spans="1:1">
      <c r="A791" s="567"/>
    </row>
    <row r="792" spans="1:1">
      <c r="A792" s="567"/>
    </row>
    <row r="793" spans="1:1">
      <c r="A793" s="567"/>
    </row>
    <row r="794" spans="1:1">
      <c r="A794" s="567"/>
    </row>
    <row r="795" spans="1:1">
      <c r="A795" s="567"/>
    </row>
    <row r="796" spans="1:1">
      <c r="A796" s="567"/>
    </row>
    <row r="797" spans="1:1">
      <c r="A797" s="567"/>
    </row>
    <row r="798" spans="1:1">
      <c r="A798" s="567"/>
    </row>
    <row r="799" spans="1:1">
      <c r="A799" s="567"/>
    </row>
    <row r="800" spans="1:1">
      <c r="A800" s="567"/>
    </row>
    <row r="801" spans="1:1">
      <c r="A801" s="567"/>
    </row>
    <row r="802" spans="1:1">
      <c r="A802" s="567"/>
    </row>
    <row r="803" spans="1:1">
      <c r="A803" s="567"/>
    </row>
    <row r="804" spans="1:1">
      <c r="A804" s="567"/>
    </row>
    <row r="805" spans="1:1">
      <c r="A805" s="567"/>
    </row>
    <row r="806" spans="1:1">
      <c r="A806" s="567"/>
    </row>
    <row r="807" spans="1:1">
      <c r="A807" s="567"/>
    </row>
    <row r="808" spans="1:1">
      <c r="A808" s="567"/>
    </row>
    <row r="809" spans="1:1">
      <c r="A809" s="567"/>
    </row>
    <row r="810" spans="1:1">
      <c r="A810" s="567"/>
    </row>
    <row r="811" spans="1:1">
      <c r="A811" s="567"/>
    </row>
    <row r="812" spans="1:1">
      <c r="A812" s="567"/>
    </row>
    <row r="813" spans="1:1">
      <c r="A813" s="567"/>
    </row>
    <row r="814" spans="1:1">
      <c r="A814" s="567"/>
    </row>
    <row r="815" spans="1:1">
      <c r="A815" s="567"/>
    </row>
    <row r="816" spans="1:1">
      <c r="A816" s="567"/>
    </row>
    <row r="817" spans="1:1">
      <c r="A817" s="567"/>
    </row>
    <row r="818" spans="1:1">
      <c r="A818" s="567"/>
    </row>
    <row r="819" spans="1:1">
      <c r="A819" s="567"/>
    </row>
    <row r="820" spans="1:1">
      <c r="A820" s="567"/>
    </row>
    <row r="821" spans="1:1">
      <c r="A821" s="567"/>
    </row>
    <row r="822" spans="1:1">
      <c r="A822" s="567"/>
    </row>
    <row r="823" spans="1:1">
      <c r="A823" s="567"/>
    </row>
    <row r="824" spans="1:1">
      <c r="A824" s="567"/>
    </row>
    <row r="825" spans="1:1">
      <c r="A825" s="567"/>
    </row>
    <row r="826" spans="1:1">
      <c r="A826" s="567"/>
    </row>
    <row r="827" spans="1:1">
      <c r="A827" s="567"/>
    </row>
    <row r="828" spans="1:1">
      <c r="A828" s="567"/>
    </row>
    <row r="829" spans="1:1">
      <c r="A829" s="567"/>
    </row>
    <row r="830" spans="1:1">
      <c r="A830" s="567"/>
    </row>
    <row r="831" spans="1:1">
      <c r="A831" s="567"/>
    </row>
    <row r="832" spans="1:1">
      <c r="A832" s="567"/>
    </row>
    <row r="833" spans="1:1">
      <c r="A833" s="567"/>
    </row>
    <row r="834" spans="1:1">
      <c r="A834" s="567"/>
    </row>
    <row r="835" spans="1:1">
      <c r="A835" s="567"/>
    </row>
    <row r="836" spans="1:1">
      <c r="A836" s="567"/>
    </row>
    <row r="837" spans="1:1">
      <c r="A837" s="567"/>
    </row>
    <row r="838" spans="1:1">
      <c r="A838" s="567"/>
    </row>
    <row r="839" spans="1:1">
      <c r="A839" s="567"/>
    </row>
    <row r="840" spans="1:1">
      <c r="A840" s="567"/>
    </row>
    <row r="841" spans="1:1">
      <c r="A841" s="567"/>
    </row>
    <row r="842" spans="1:1">
      <c r="A842" s="567"/>
    </row>
    <row r="843" spans="1:1">
      <c r="A843" s="567"/>
    </row>
    <row r="844" spans="1:1">
      <c r="A844" s="567"/>
    </row>
    <row r="845" spans="1:1">
      <c r="A845" s="567"/>
    </row>
    <row r="846" spans="1:1">
      <c r="A846" s="567"/>
    </row>
    <row r="847" spans="1:1">
      <c r="A847" s="567"/>
    </row>
    <row r="848" spans="1:1">
      <c r="A848" s="567"/>
    </row>
    <row r="849" spans="1:1">
      <c r="A849" s="567"/>
    </row>
    <row r="850" spans="1:1">
      <c r="A850" s="567"/>
    </row>
    <row r="851" spans="1:1">
      <c r="A851" s="567"/>
    </row>
    <row r="852" spans="1:1">
      <c r="A852" s="567"/>
    </row>
    <row r="853" spans="1:1">
      <c r="A853" s="567"/>
    </row>
    <row r="854" spans="1:1">
      <c r="A854" s="567"/>
    </row>
    <row r="855" spans="1:1">
      <c r="A855" s="567"/>
    </row>
    <row r="856" spans="1:1">
      <c r="A856" s="567"/>
    </row>
    <row r="857" spans="1:1">
      <c r="A857" s="567"/>
    </row>
    <row r="858" spans="1:1">
      <c r="A858" s="567"/>
    </row>
    <row r="859" spans="1:1">
      <c r="A859" s="567"/>
    </row>
    <row r="860" spans="1:1">
      <c r="A860" s="567"/>
    </row>
    <row r="861" spans="1:1">
      <c r="A861" s="567"/>
    </row>
    <row r="862" spans="1:1">
      <c r="A862" s="567"/>
    </row>
    <row r="863" spans="1:1">
      <c r="A863" s="567"/>
    </row>
    <row r="864" spans="1:1">
      <c r="A864" s="567"/>
    </row>
    <row r="865" spans="1:1">
      <c r="A865" s="567"/>
    </row>
    <row r="866" spans="1:1">
      <c r="A866" s="567"/>
    </row>
    <row r="867" spans="1:1">
      <c r="A867" s="567"/>
    </row>
    <row r="868" spans="1:1">
      <c r="A868" s="567"/>
    </row>
    <row r="869" spans="1:1">
      <c r="A869" s="567"/>
    </row>
    <row r="870" spans="1:1">
      <c r="A870" s="567"/>
    </row>
    <row r="871" spans="1:1">
      <c r="A871" s="567"/>
    </row>
    <row r="872" spans="1:1">
      <c r="A872" s="567"/>
    </row>
    <row r="873" spans="1:1">
      <c r="A873" s="567"/>
    </row>
    <row r="874" spans="1:1">
      <c r="A874" s="567"/>
    </row>
    <row r="875" spans="1:1">
      <c r="A875" s="567"/>
    </row>
    <row r="876" spans="1:1">
      <c r="A876" s="567"/>
    </row>
    <row r="877" spans="1:1">
      <c r="A877" s="567"/>
    </row>
    <row r="878" spans="1:1">
      <c r="A878" s="567"/>
    </row>
    <row r="879" spans="1:1">
      <c r="A879" s="567"/>
    </row>
    <row r="880" spans="1:1">
      <c r="A880" s="567"/>
    </row>
    <row r="881" spans="1:1">
      <c r="A881" s="567"/>
    </row>
    <row r="882" spans="1:1">
      <c r="A882" s="567"/>
    </row>
    <row r="883" spans="1:1">
      <c r="A883" s="567"/>
    </row>
    <row r="884" spans="1:1">
      <c r="A884" s="567"/>
    </row>
    <row r="885" spans="1:1">
      <c r="A885" s="567"/>
    </row>
    <row r="886" spans="1:1">
      <c r="A886" s="567"/>
    </row>
    <row r="887" spans="1:1">
      <c r="A887" s="567"/>
    </row>
    <row r="888" spans="1:1">
      <c r="A888" s="567"/>
    </row>
    <row r="889" spans="1:1">
      <c r="A889" s="567"/>
    </row>
    <row r="890" spans="1:1">
      <c r="A890" s="567"/>
    </row>
    <row r="891" spans="1:1">
      <c r="A891" s="567"/>
    </row>
    <row r="892" spans="1:1">
      <c r="A892" s="567"/>
    </row>
    <row r="893" spans="1:1">
      <c r="A893" s="567"/>
    </row>
    <row r="894" spans="1:1">
      <c r="A894" s="567"/>
    </row>
    <row r="895" spans="1:1">
      <c r="A895" s="567"/>
    </row>
    <row r="896" spans="1:1">
      <c r="A896" s="567"/>
    </row>
    <row r="897" spans="1:1">
      <c r="A897" s="567"/>
    </row>
    <row r="898" spans="1:1">
      <c r="A898" s="567"/>
    </row>
    <row r="899" spans="1:1">
      <c r="A899" s="567"/>
    </row>
    <row r="900" spans="1:1">
      <c r="A900" s="567"/>
    </row>
    <row r="901" spans="1:1">
      <c r="A901" s="567"/>
    </row>
    <row r="902" spans="1:1">
      <c r="A902" s="567"/>
    </row>
    <row r="903" spans="1:1">
      <c r="A903" s="567"/>
    </row>
    <row r="904" spans="1:1">
      <c r="A904" s="567"/>
    </row>
    <row r="905" spans="1:1">
      <c r="A905" s="567"/>
    </row>
    <row r="906" spans="1:1">
      <c r="A906" s="567"/>
    </row>
    <row r="907" spans="1:1">
      <c r="A907" s="567"/>
    </row>
    <row r="908" spans="1:1">
      <c r="A908" s="567"/>
    </row>
    <row r="909" spans="1:1">
      <c r="A909" s="567"/>
    </row>
    <row r="910" spans="1:1">
      <c r="A910" s="567"/>
    </row>
    <row r="911" spans="1:1">
      <c r="A911" s="567"/>
    </row>
    <row r="912" spans="1:1">
      <c r="A912" s="567"/>
    </row>
    <row r="913" spans="1:1">
      <c r="A913" s="567"/>
    </row>
    <row r="914" spans="1:1">
      <c r="A914" s="567"/>
    </row>
    <row r="915" spans="1:1">
      <c r="A915" s="567"/>
    </row>
    <row r="916" spans="1:1">
      <c r="A916" s="567"/>
    </row>
    <row r="917" spans="1:1">
      <c r="A917" s="567"/>
    </row>
    <row r="918" spans="1:1">
      <c r="A918" s="567"/>
    </row>
    <row r="919" spans="1:1">
      <c r="A919" s="567"/>
    </row>
    <row r="920" spans="1:1">
      <c r="A920" s="567"/>
    </row>
    <row r="921" spans="1:1">
      <c r="A921" s="567"/>
    </row>
    <row r="922" spans="1:1">
      <c r="A922" s="567"/>
    </row>
    <row r="923" spans="1:1">
      <c r="A923" s="567"/>
    </row>
    <row r="924" spans="1:1">
      <c r="A924" s="567"/>
    </row>
    <row r="925" spans="1:1">
      <c r="A925" s="567"/>
    </row>
    <row r="926" spans="1:1">
      <c r="A926" s="567"/>
    </row>
    <row r="927" spans="1:1">
      <c r="A927" s="567"/>
    </row>
    <row r="928" spans="1:1">
      <c r="A928" s="567"/>
    </row>
    <row r="929" spans="1:1">
      <c r="A929" s="567"/>
    </row>
    <row r="930" spans="1:1">
      <c r="A930" s="567"/>
    </row>
    <row r="931" spans="1:1">
      <c r="A931" s="567"/>
    </row>
    <row r="932" spans="1:1">
      <c r="A932" s="567"/>
    </row>
    <row r="933" spans="1:1">
      <c r="A933" s="567"/>
    </row>
    <row r="934" spans="1:1">
      <c r="A934" s="567"/>
    </row>
    <row r="935" spans="1:1">
      <c r="A935" s="567"/>
    </row>
    <row r="936" spans="1:1">
      <c r="A936" s="567"/>
    </row>
    <row r="937" spans="1:1">
      <c r="A937" s="567"/>
    </row>
    <row r="938" spans="1:1">
      <c r="A938" s="567"/>
    </row>
    <row r="939" spans="1:1">
      <c r="A939" s="567"/>
    </row>
    <row r="940" spans="1:1">
      <c r="A940" s="567"/>
    </row>
    <row r="941" spans="1:1">
      <c r="A941" s="567"/>
    </row>
    <row r="942" spans="1:1">
      <c r="A942" s="567"/>
    </row>
    <row r="943" spans="1:1">
      <c r="A943" s="567"/>
    </row>
    <row r="944" spans="1:1">
      <c r="A944" s="567"/>
    </row>
    <row r="945" spans="1:1">
      <c r="A945" s="567"/>
    </row>
    <row r="946" spans="1:1">
      <c r="A946" s="567"/>
    </row>
    <row r="947" spans="1:1">
      <c r="A947" s="567"/>
    </row>
    <row r="948" spans="1:1">
      <c r="A948" s="567"/>
    </row>
    <row r="949" spans="1:1">
      <c r="A949" s="567"/>
    </row>
    <row r="950" spans="1:1">
      <c r="A950" s="567"/>
    </row>
    <row r="951" spans="1:1">
      <c r="A951" s="567"/>
    </row>
    <row r="952" spans="1:1">
      <c r="A952" s="567"/>
    </row>
    <row r="953" spans="1:1">
      <c r="A953" s="567"/>
    </row>
    <row r="954" spans="1:1">
      <c r="A954" s="567"/>
    </row>
    <row r="955" spans="1:1">
      <c r="A955" s="567"/>
    </row>
    <row r="956" spans="1:1">
      <c r="A956" s="567"/>
    </row>
    <row r="957" spans="1:1">
      <c r="A957" s="567"/>
    </row>
    <row r="958" spans="1:1">
      <c r="A958" s="567"/>
    </row>
    <row r="959" spans="1:1">
      <c r="A959" s="567"/>
    </row>
    <row r="960" spans="1:1">
      <c r="A960" s="567"/>
    </row>
    <row r="961" spans="1:1">
      <c r="A961" s="567"/>
    </row>
    <row r="962" spans="1:1">
      <c r="A962" s="567"/>
    </row>
    <row r="963" spans="1:1">
      <c r="A963" s="567"/>
    </row>
    <row r="964" spans="1:1">
      <c r="A964" s="567"/>
    </row>
    <row r="965" spans="1:1">
      <c r="A965" s="567"/>
    </row>
    <row r="966" spans="1:1">
      <c r="A966" s="567"/>
    </row>
    <row r="967" spans="1:1">
      <c r="A967" s="567"/>
    </row>
    <row r="968" spans="1:1">
      <c r="A968" s="567"/>
    </row>
    <row r="969" spans="1:1">
      <c r="A969" s="567"/>
    </row>
    <row r="970" spans="1:1">
      <c r="A970" s="567"/>
    </row>
    <row r="971" spans="1:1">
      <c r="A971" s="567"/>
    </row>
    <row r="972" spans="1:1">
      <c r="A972" s="567"/>
    </row>
    <row r="973" spans="1:1">
      <c r="A973" s="567"/>
    </row>
    <row r="974" spans="1:1">
      <c r="A974" s="567"/>
    </row>
    <row r="975" spans="1:1">
      <c r="A975" s="567"/>
    </row>
    <row r="976" spans="1:1">
      <c r="A976" s="567"/>
    </row>
    <row r="977" spans="1:1">
      <c r="A977" s="567"/>
    </row>
    <row r="978" spans="1:1">
      <c r="A978" s="567"/>
    </row>
    <row r="979" spans="1:1">
      <c r="A979" s="567"/>
    </row>
    <row r="980" spans="1:1">
      <c r="A980" s="567"/>
    </row>
    <row r="981" spans="1:1">
      <c r="A981" s="567"/>
    </row>
    <row r="982" spans="1:1">
      <c r="A982" s="567"/>
    </row>
    <row r="983" spans="1:1">
      <c r="A983" s="567"/>
    </row>
    <row r="984" spans="1:1">
      <c r="A984" s="567"/>
    </row>
    <row r="985" spans="1:1">
      <c r="A985" s="567"/>
    </row>
    <row r="986" spans="1:1">
      <c r="A986" s="567"/>
    </row>
    <row r="987" spans="1:1">
      <c r="A987" s="567"/>
    </row>
    <row r="988" spans="1:1">
      <c r="A988" s="567"/>
    </row>
    <row r="989" spans="1:1">
      <c r="A989" s="567"/>
    </row>
    <row r="990" spans="1:1">
      <c r="A990" s="567"/>
    </row>
    <row r="991" spans="1:1">
      <c r="A991" s="567"/>
    </row>
    <row r="992" spans="1:1">
      <c r="A992" s="567"/>
    </row>
    <row r="993" spans="1:1">
      <c r="A993" s="567"/>
    </row>
    <row r="994" spans="1:1">
      <c r="A994" s="567"/>
    </row>
    <row r="995" spans="1:1">
      <c r="A995" s="567"/>
    </row>
    <row r="996" spans="1:1">
      <c r="A996" s="567"/>
    </row>
    <row r="997" spans="1:1">
      <c r="A997" s="567"/>
    </row>
    <row r="998" spans="1:1">
      <c r="A998" s="567"/>
    </row>
    <row r="999" spans="1:1">
      <c r="A999" s="567"/>
    </row>
    <row r="1000" spans="1:1">
      <c r="A1000" s="567"/>
    </row>
    <row r="1001" spans="1:1">
      <c r="A1001" s="567"/>
    </row>
    <row r="1002" spans="1:1">
      <c r="A1002" s="567"/>
    </row>
    <row r="1003" spans="1:1">
      <c r="A1003" s="567"/>
    </row>
    <row r="1004" spans="1:1">
      <c r="A1004" s="567"/>
    </row>
    <row r="1005" spans="1:1">
      <c r="A1005" s="567"/>
    </row>
    <row r="1006" spans="1:1">
      <c r="A1006" s="567"/>
    </row>
    <row r="1007" spans="1:1">
      <c r="A1007" s="567"/>
    </row>
    <row r="1008" spans="1:1">
      <c r="A1008" s="567"/>
    </row>
    <row r="1009" spans="1:1">
      <c r="A1009" s="567"/>
    </row>
    <row r="1010" spans="1:1">
      <c r="A1010" s="567"/>
    </row>
    <row r="1011" spans="1:1">
      <c r="A1011" s="567"/>
    </row>
    <row r="1012" spans="1:1">
      <c r="A1012" s="567"/>
    </row>
    <row r="1013" spans="1:1">
      <c r="A1013" s="567"/>
    </row>
    <row r="1014" spans="1:1">
      <c r="A1014" s="567"/>
    </row>
    <row r="1015" spans="1:1">
      <c r="A1015" s="567"/>
    </row>
    <row r="1016" spans="1:1">
      <c r="A1016" s="567"/>
    </row>
    <row r="1017" spans="1:1">
      <c r="A1017" s="567"/>
    </row>
    <row r="1018" spans="1:1">
      <c r="A1018" s="567"/>
    </row>
    <row r="1019" spans="1:1">
      <c r="A1019" s="567"/>
    </row>
    <row r="1020" spans="1:1">
      <c r="A1020" s="567"/>
    </row>
    <row r="1021" spans="1:1">
      <c r="A1021" s="567"/>
    </row>
    <row r="1022" spans="1:1">
      <c r="A1022" s="567"/>
    </row>
    <row r="1023" spans="1:1">
      <c r="A1023" s="567"/>
    </row>
    <row r="1024" spans="1:1">
      <c r="A1024" s="567"/>
    </row>
    <row r="1025" spans="1:1">
      <c r="A1025" s="567"/>
    </row>
    <row r="1026" spans="1:1">
      <c r="A1026" s="567"/>
    </row>
    <row r="1027" spans="1:1">
      <c r="A1027" s="567"/>
    </row>
    <row r="1028" spans="1:1">
      <c r="A1028" s="567"/>
    </row>
    <row r="1029" spans="1:1">
      <c r="A1029" s="567"/>
    </row>
    <row r="1030" spans="1:1">
      <c r="A1030" s="567"/>
    </row>
    <row r="1031" spans="1:1">
      <c r="A1031" s="567"/>
    </row>
    <row r="1032" spans="1:1">
      <c r="A1032" s="567"/>
    </row>
    <row r="1033" spans="1:1">
      <c r="A1033" s="567"/>
    </row>
    <row r="1034" spans="1:1">
      <c r="A1034" s="567"/>
    </row>
    <row r="1035" spans="1:1">
      <c r="A1035" s="567"/>
    </row>
    <row r="1036" spans="1:1">
      <c r="A1036" s="567"/>
    </row>
    <row r="1037" spans="1:1">
      <c r="A1037" s="567"/>
    </row>
    <row r="1038" spans="1:1">
      <c r="A1038" s="567"/>
    </row>
    <row r="1039" spans="1:1">
      <c r="A1039" s="567"/>
    </row>
    <row r="1040" spans="1:1">
      <c r="A1040" s="567"/>
    </row>
    <row r="1041" spans="1:1">
      <c r="A1041" s="567"/>
    </row>
    <row r="1042" spans="1:1">
      <c r="A1042" s="567"/>
    </row>
    <row r="1043" spans="1:1">
      <c r="A1043" s="567"/>
    </row>
    <row r="1044" spans="1:1">
      <c r="A1044" s="567"/>
    </row>
    <row r="1045" spans="1:1">
      <c r="A1045" s="567"/>
    </row>
    <row r="1046" spans="1:1">
      <c r="A1046" s="567"/>
    </row>
    <row r="1047" spans="1:1">
      <c r="A1047" s="567"/>
    </row>
    <row r="1048" spans="1:1">
      <c r="A1048" s="567"/>
    </row>
    <row r="1049" spans="1:1">
      <c r="A1049" s="567"/>
    </row>
    <row r="1050" spans="1:1">
      <c r="A1050" s="567"/>
    </row>
    <row r="1051" spans="1:1">
      <c r="A1051" s="567"/>
    </row>
    <row r="1052" spans="1:1">
      <c r="A1052" s="567"/>
    </row>
    <row r="1053" spans="1:1">
      <c r="A1053" s="567"/>
    </row>
    <row r="1054" spans="1:1">
      <c r="A1054" s="567"/>
    </row>
    <row r="1055" spans="1:1">
      <c r="A1055" s="567"/>
    </row>
    <row r="1056" spans="1:1">
      <c r="A1056" s="567"/>
    </row>
    <row r="1057" spans="1:1">
      <c r="A1057" s="567"/>
    </row>
    <row r="1058" spans="1:1">
      <c r="A1058" s="567"/>
    </row>
    <row r="1059" spans="1:1">
      <c r="A1059" s="567"/>
    </row>
    <row r="1060" spans="1:1">
      <c r="A1060" s="567"/>
    </row>
    <row r="1061" spans="1:1">
      <c r="A1061" s="567"/>
    </row>
    <row r="1062" spans="1:1">
      <c r="A1062" s="567"/>
    </row>
    <row r="1063" spans="1:1">
      <c r="A1063" s="567"/>
    </row>
    <row r="1064" spans="1:1">
      <c r="A1064" s="567"/>
    </row>
    <row r="1065" spans="1:1">
      <c r="A1065" s="567"/>
    </row>
    <row r="1066" spans="1:1">
      <c r="A1066" s="567"/>
    </row>
    <row r="1067" spans="1:1">
      <c r="A1067" s="567"/>
    </row>
    <row r="1068" spans="1:1">
      <c r="A1068" s="567"/>
    </row>
    <row r="1069" spans="1:1">
      <c r="A1069" s="567"/>
    </row>
    <row r="1070" spans="1:1">
      <c r="A1070" s="567"/>
    </row>
    <row r="1071" spans="1:1">
      <c r="A1071" s="567"/>
    </row>
    <row r="1072" spans="1:1">
      <c r="A1072" s="567"/>
    </row>
    <row r="1073" spans="1:1">
      <c r="A1073" s="567"/>
    </row>
    <row r="1074" spans="1:1">
      <c r="A1074" s="567"/>
    </row>
    <row r="1075" spans="1:1">
      <c r="A1075" s="567"/>
    </row>
    <row r="1076" spans="1:1">
      <c r="A1076" s="567"/>
    </row>
    <row r="1077" spans="1:1">
      <c r="A1077" s="567"/>
    </row>
    <row r="1078" spans="1:1">
      <c r="A1078" s="567"/>
    </row>
    <row r="1079" spans="1:1">
      <c r="A1079" s="567"/>
    </row>
    <row r="1080" spans="1:1">
      <c r="A1080" s="567"/>
    </row>
    <row r="1081" spans="1:1">
      <c r="A1081" s="567"/>
    </row>
    <row r="1082" spans="1:1">
      <c r="A1082" s="567"/>
    </row>
    <row r="1083" spans="1:1">
      <c r="A1083" s="567"/>
    </row>
    <row r="1084" spans="1:1">
      <c r="A1084" s="567"/>
    </row>
    <row r="1085" spans="1:1">
      <c r="A1085" s="567"/>
    </row>
    <row r="1086" spans="1:1">
      <c r="A1086" s="567"/>
    </row>
    <row r="1087" spans="1:1">
      <c r="A1087" s="567"/>
    </row>
    <row r="1088" spans="1:1">
      <c r="A1088" s="567"/>
    </row>
    <row r="1089" spans="1:1">
      <c r="A1089" s="567"/>
    </row>
    <row r="1090" spans="1:1">
      <c r="A1090" s="567"/>
    </row>
    <row r="1091" spans="1:1">
      <c r="A1091" s="567"/>
    </row>
    <row r="1092" spans="1:1">
      <c r="A1092" s="567"/>
    </row>
    <row r="1093" spans="1:1">
      <c r="A1093" s="567"/>
    </row>
    <row r="1094" spans="1:1">
      <c r="A1094" s="567"/>
    </row>
    <row r="1095" spans="1:1">
      <c r="A1095" s="567"/>
    </row>
    <row r="1096" spans="1:1">
      <c r="A1096" s="567"/>
    </row>
    <row r="1097" spans="1:1">
      <c r="A1097" s="567"/>
    </row>
    <row r="1098" spans="1:1">
      <c r="A1098" s="567"/>
    </row>
    <row r="1099" spans="1:1">
      <c r="A1099" s="567"/>
    </row>
    <row r="1100" spans="1:1">
      <c r="A1100" s="567"/>
    </row>
    <row r="1101" spans="1:1">
      <c r="A1101" s="567"/>
    </row>
    <row r="1102" spans="1:1">
      <c r="A1102" s="567"/>
    </row>
    <row r="1103" spans="1:1">
      <c r="A1103" s="567"/>
    </row>
    <row r="1104" spans="1:1">
      <c r="A1104" s="567"/>
    </row>
    <row r="1105" spans="1:1">
      <c r="A1105" s="567"/>
    </row>
    <row r="1106" spans="1:1">
      <c r="A1106" s="567"/>
    </row>
    <row r="1107" spans="1:1">
      <c r="A1107" s="567"/>
    </row>
    <row r="1108" spans="1:1">
      <c r="A1108" s="567"/>
    </row>
    <row r="1109" spans="1:1">
      <c r="A1109" s="567"/>
    </row>
    <row r="1110" spans="1:1">
      <c r="A1110" s="567"/>
    </row>
    <row r="1111" spans="1:1">
      <c r="A1111" s="567"/>
    </row>
    <row r="1112" spans="1:1">
      <c r="A1112" s="567"/>
    </row>
    <row r="1113" spans="1:1">
      <c r="A1113" s="567"/>
    </row>
    <row r="1114" spans="1:1">
      <c r="A1114" s="567"/>
    </row>
    <row r="1115" spans="1:1">
      <c r="A1115" s="567"/>
    </row>
    <row r="1116" spans="1:1">
      <c r="A1116" s="567"/>
    </row>
    <row r="1117" spans="1:1">
      <c r="A1117" s="567"/>
    </row>
    <row r="1118" spans="1:1">
      <c r="A1118" s="567"/>
    </row>
    <row r="1119" spans="1:1">
      <c r="A1119" s="567"/>
    </row>
    <row r="1120" spans="1:1">
      <c r="A1120" s="567"/>
    </row>
    <row r="1121" spans="1:1">
      <c r="A1121" s="567"/>
    </row>
    <row r="1122" spans="1:1">
      <c r="A1122" s="567"/>
    </row>
    <row r="1123" spans="1:1">
      <c r="A1123" s="567"/>
    </row>
    <row r="1124" spans="1:1">
      <c r="A1124" s="567"/>
    </row>
    <row r="1125" spans="1:1">
      <c r="A1125" s="567"/>
    </row>
    <row r="1126" spans="1:1">
      <c r="A1126" s="567"/>
    </row>
    <row r="1127" spans="1:1">
      <c r="A1127" s="567"/>
    </row>
    <row r="1128" spans="1:1">
      <c r="A1128" s="567"/>
    </row>
    <row r="1129" spans="1:1">
      <c r="A1129" s="567"/>
    </row>
    <row r="1130" spans="1:1">
      <c r="A1130" s="567"/>
    </row>
    <row r="1131" spans="1:1">
      <c r="A1131" s="567"/>
    </row>
    <row r="1132" spans="1:1">
      <c r="A1132" s="567"/>
    </row>
    <row r="1133" spans="1:1">
      <c r="A1133" s="567"/>
    </row>
    <row r="1134" spans="1:1">
      <c r="A1134" s="567"/>
    </row>
    <row r="1135" spans="1:1">
      <c r="A1135" s="567"/>
    </row>
    <row r="1136" spans="1:1">
      <c r="A1136" s="567"/>
    </row>
    <row r="1137" spans="1:1">
      <c r="A1137" s="567"/>
    </row>
    <row r="1138" spans="1:1">
      <c r="A1138" s="567"/>
    </row>
    <row r="1139" spans="1:1">
      <c r="A1139" s="567"/>
    </row>
    <row r="1140" spans="1:1">
      <c r="A1140" s="567"/>
    </row>
    <row r="1141" spans="1:1">
      <c r="A1141" s="567"/>
    </row>
    <row r="1142" spans="1:1">
      <c r="A1142" s="567"/>
    </row>
    <row r="1143" spans="1:1">
      <c r="A1143" s="567"/>
    </row>
    <row r="1144" spans="1:1">
      <c r="A1144" s="567"/>
    </row>
    <row r="1145" spans="1:1">
      <c r="A1145" s="567"/>
    </row>
    <row r="1146" spans="1:1">
      <c r="A1146" s="567"/>
    </row>
    <row r="1147" spans="1:1">
      <c r="A1147" s="567"/>
    </row>
    <row r="1148" spans="1:1">
      <c r="A1148" s="567"/>
    </row>
    <row r="1149" spans="1:1">
      <c r="A1149" s="567"/>
    </row>
    <row r="1150" spans="1:1">
      <c r="A1150" s="567"/>
    </row>
    <row r="1151" spans="1:1">
      <c r="A1151" s="567"/>
    </row>
    <row r="1152" spans="1:1">
      <c r="A1152" s="567"/>
    </row>
    <row r="1153" spans="1:1">
      <c r="A1153" s="567"/>
    </row>
    <row r="1154" spans="1:1">
      <c r="A1154" s="567"/>
    </row>
    <row r="1155" spans="1:1">
      <c r="A1155" s="567"/>
    </row>
    <row r="1156" spans="1:1">
      <c r="A1156" s="567"/>
    </row>
    <row r="1157" spans="1:1">
      <c r="A1157" s="567"/>
    </row>
    <row r="1158" spans="1:1">
      <c r="A1158" s="567"/>
    </row>
    <row r="1159" spans="1:1">
      <c r="A1159" s="567"/>
    </row>
    <row r="1160" spans="1:1">
      <c r="A1160" s="567"/>
    </row>
    <row r="1161" spans="1:1">
      <c r="A1161" s="567"/>
    </row>
    <row r="1162" spans="1:1">
      <c r="A1162" s="567"/>
    </row>
    <row r="1163" spans="1:1">
      <c r="A1163" s="567"/>
    </row>
    <row r="1164" spans="1:1">
      <c r="A1164" s="567"/>
    </row>
    <row r="1165" spans="1:1">
      <c r="A1165" s="567"/>
    </row>
    <row r="1166" spans="1:1">
      <c r="A1166" s="567"/>
    </row>
    <row r="1167" spans="1:1">
      <c r="A1167" s="567"/>
    </row>
    <row r="1168" spans="1:1">
      <c r="A1168" s="567"/>
    </row>
    <row r="1169" spans="1:1">
      <c r="A1169" s="567"/>
    </row>
    <row r="1170" spans="1:1">
      <c r="A1170" s="567"/>
    </row>
    <row r="1171" spans="1:1">
      <c r="A1171" s="567"/>
    </row>
    <row r="1172" spans="1:1">
      <c r="A1172" s="567"/>
    </row>
    <row r="1173" spans="1:1">
      <c r="A1173" s="567"/>
    </row>
    <row r="1174" spans="1:1">
      <c r="A1174" s="567"/>
    </row>
    <row r="1175" spans="1:1">
      <c r="A1175" s="567"/>
    </row>
    <row r="1176" spans="1:1">
      <c r="A1176" s="567"/>
    </row>
    <row r="1177" spans="1:1">
      <c r="A1177" s="567"/>
    </row>
    <row r="1178" spans="1:1">
      <c r="A1178" s="567"/>
    </row>
    <row r="1179" spans="1:1">
      <c r="A1179" s="567"/>
    </row>
    <row r="1180" spans="1:1">
      <c r="A1180" s="567"/>
    </row>
    <row r="1181" spans="1:1">
      <c r="A1181" s="567"/>
    </row>
    <row r="1182" spans="1:1">
      <c r="A1182" s="567"/>
    </row>
    <row r="1183" spans="1:1">
      <c r="A1183" s="567"/>
    </row>
    <row r="1184" spans="1:1">
      <c r="A1184" s="567"/>
    </row>
    <row r="1185" spans="1:1">
      <c r="A1185" s="567"/>
    </row>
    <row r="1186" spans="1:1">
      <c r="A1186" s="567"/>
    </row>
    <row r="1187" spans="1:1">
      <c r="A1187" s="567"/>
    </row>
    <row r="1188" spans="1:1">
      <c r="A1188" s="567"/>
    </row>
    <row r="1189" spans="1:1">
      <c r="A1189" s="567"/>
    </row>
    <row r="1190" spans="1:1">
      <c r="A1190" s="567"/>
    </row>
    <row r="1191" spans="1:1">
      <c r="A1191" s="567"/>
    </row>
    <row r="1192" spans="1:1">
      <c r="A1192" s="567"/>
    </row>
    <row r="1193" spans="1:1">
      <c r="A1193" s="567"/>
    </row>
    <row r="1194" spans="1:1">
      <c r="A1194" s="567"/>
    </row>
    <row r="1195" spans="1:1">
      <c r="A1195" s="567"/>
    </row>
    <row r="1196" spans="1:1">
      <c r="A1196" s="567"/>
    </row>
    <row r="1197" spans="1:1">
      <c r="A1197" s="567"/>
    </row>
    <row r="1198" spans="1:1">
      <c r="A1198" s="567"/>
    </row>
    <row r="1199" spans="1:1">
      <c r="A1199" s="567"/>
    </row>
    <row r="1200" spans="1:1">
      <c r="A1200" s="567"/>
    </row>
    <row r="1201" spans="1:1">
      <c r="A1201" s="567"/>
    </row>
    <row r="1202" spans="1:1">
      <c r="A1202" s="567"/>
    </row>
    <row r="1203" spans="1:1">
      <c r="A1203" s="567"/>
    </row>
    <row r="1204" spans="1:1">
      <c r="A1204" s="567"/>
    </row>
    <row r="1205" spans="1:1">
      <c r="A1205" s="567"/>
    </row>
    <row r="1206" spans="1:1">
      <c r="A1206" s="567"/>
    </row>
    <row r="1207" spans="1:1">
      <c r="A1207" s="567"/>
    </row>
    <row r="1208" spans="1:1">
      <c r="A1208" s="567"/>
    </row>
    <row r="1209" spans="1:1">
      <c r="A1209" s="567"/>
    </row>
    <row r="1210" spans="1:1">
      <c r="A1210" s="567"/>
    </row>
    <row r="1211" spans="1:1">
      <c r="A1211" s="567"/>
    </row>
    <row r="1212" spans="1:1">
      <c r="A1212" s="567"/>
    </row>
    <row r="1213" spans="1:1">
      <c r="A1213" s="567"/>
    </row>
    <row r="1214" spans="1:1">
      <c r="A1214" s="567"/>
    </row>
    <row r="1215" spans="1:1">
      <c r="A1215" s="567"/>
    </row>
    <row r="1216" spans="1:1">
      <c r="A1216" s="567"/>
    </row>
    <row r="1217" spans="1:1">
      <c r="A1217" s="567"/>
    </row>
    <row r="1218" spans="1:1">
      <c r="A1218" s="567"/>
    </row>
    <row r="1219" spans="1:1">
      <c r="A1219" s="567"/>
    </row>
    <row r="1220" spans="1:1">
      <c r="A1220" s="567"/>
    </row>
    <row r="1221" spans="1:1">
      <c r="A1221" s="567"/>
    </row>
    <row r="1222" spans="1:1">
      <c r="A1222" s="567"/>
    </row>
    <row r="1223" spans="1:1">
      <c r="A1223" s="567"/>
    </row>
    <row r="1224" spans="1:1">
      <c r="A1224" s="567"/>
    </row>
    <row r="1225" spans="1:1">
      <c r="A1225" s="567"/>
    </row>
    <row r="1226" spans="1:1">
      <c r="A1226" s="567"/>
    </row>
    <row r="1227" spans="1:1">
      <c r="A1227" s="567"/>
    </row>
    <row r="1228" spans="1:1">
      <c r="A1228" s="567"/>
    </row>
    <row r="1229" spans="1:1">
      <c r="A1229" s="567"/>
    </row>
    <row r="1230" spans="1:1">
      <c r="A1230" s="567"/>
    </row>
    <row r="1231" spans="1:1">
      <c r="A1231" s="567"/>
    </row>
    <row r="1232" spans="1:1">
      <c r="A1232" s="567"/>
    </row>
    <row r="1233" spans="1:1">
      <c r="A1233" s="567"/>
    </row>
    <row r="1234" spans="1:1">
      <c r="A1234" s="567"/>
    </row>
    <row r="1235" spans="1:1">
      <c r="A1235" s="567"/>
    </row>
    <row r="1236" spans="1:1">
      <c r="A1236" s="567"/>
    </row>
    <row r="1237" spans="1:1">
      <c r="A1237" s="567"/>
    </row>
    <row r="1238" spans="1:1">
      <c r="A1238" s="567"/>
    </row>
    <row r="1239" spans="1:1">
      <c r="A1239" s="567"/>
    </row>
    <row r="1240" spans="1:1">
      <c r="A1240" s="567"/>
    </row>
    <row r="1241" spans="1:1">
      <c r="A1241" s="567"/>
    </row>
    <row r="1242" spans="1:1">
      <c r="A1242" s="567"/>
    </row>
    <row r="1243" spans="1:1">
      <c r="A1243" s="567"/>
    </row>
    <row r="1244" spans="1:1">
      <c r="A1244" s="567"/>
    </row>
    <row r="1245" spans="1:1">
      <c r="A1245" s="567"/>
    </row>
    <row r="1246" spans="1:1">
      <c r="A1246" s="567"/>
    </row>
    <row r="1247" spans="1:1">
      <c r="A1247" s="567"/>
    </row>
    <row r="1248" spans="1:1">
      <c r="A1248" s="567"/>
    </row>
    <row r="1249" spans="1:1">
      <c r="A1249" s="567"/>
    </row>
    <row r="1250" spans="1:1">
      <c r="A1250" s="567"/>
    </row>
    <row r="1251" spans="1:1">
      <c r="A1251" s="567"/>
    </row>
    <row r="1252" spans="1:1">
      <c r="A1252" s="567"/>
    </row>
    <row r="1253" spans="1:1">
      <c r="A1253" s="567"/>
    </row>
    <row r="1254" spans="1:1">
      <c r="A1254" s="567"/>
    </row>
    <row r="1255" spans="1:1">
      <c r="A1255" s="567"/>
    </row>
    <row r="1256" spans="1:1">
      <c r="A1256" s="567"/>
    </row>
    <row r="1257" spans="1:1">
      <c r="A1257" s="567"/>
    </row>
    <row r="1258" spans="1:1">
      <c r="A1258" s="567"/>
    </row>
    <row r="1259" spans="1:1">
      <c r="A1259" s="567"/>
    </row>
    <row r="1260" spans="1:1">
      <c r="A1260" s="567"/>
    </row>
    <row r="1261" spans="1:1">
      <c r="A1261" s="567"/>
    </row>
    <row r="1262" spans="1:1">
      <c r="A1262" s="567"/>
    </row>
    <row r="1263" spans="1:1">
      <c r="A1263" s="567"/>
    </row>
    <row r="1264" spans="1:1">
      <c r="A1264" s="567"/>
    </row>
    <row r="1265" spans="1:1">
      <c r="A1265" s="567"/>
    </row>
    <row r="1266" spans="1:1">
      <c r="A1266" s="567"/>
    </row>
    <row r="1267" spans="1:1">
      <c r="A1267" s="567"/>
    </row>
    <row r="1268" spans="1:1">
      <c r="A1268" s="567"/>
    </row>
    <row r="1269" spans="1:1">
      <c r="A1269" s="567"/>
    </row>
    <row r="1270" spans="1:1">
      <c r="A1270" s="567"/>
    </row>
    <row r="1271" spans="1:1">
      <c r="A1271" s="567"/>
    </row>
    <row r="1272" spans="1:1">
      <c r="A1272" s="567"/>
    </row>
    <row r="1273" spans="1:1">
      <c r="A1273" s="567"/>
    </row>
    <row r="1274" spans="1:1">
      <c r="A1274" s="567"/>
    </row>
    <row r="1275" spans="1:1">
      <c r="A1275" s="567"/>
    </row>
    <row r="1276" spans="1:1">
      <c r="A1276" s="567"/>
    </row>
    <row r="1277" spans="1:1">
      <c r="A1277" s="567"/>
    </row>
    <row r="1278" spans="1:1">
      <c r="A1278" s="567"/>
    </row>
    <row r="1279" spans="1:1">
      <c r="A1279" s="567"/>
    </row>
    <row r="1280" spans="1:1">
      <c r="A1280" s="567"/>
    </row>
    <row r="1281" spans="1:1">
      <c r="A1281" s="567"/>
    </row>
    <row r="1282" spans="1:1">
      <c r="A1282" s="567"/>
    </row>
    <row r="1283" spans="1:1">
      <c r="A1283" s="567"/>
    </row>
    <row r="1284" spans="1:1">
      <c r="A1284" s="567"/>
    </row>
    <row r="1285" spans="1:1">
      <c r="A1285" s="567"/>
    </row>
    <row r="1286" spans="1:1">
      <c r="A1286" s="567"/>
    </row>
    <row r="1287" spans="1:1">
      <c r="A1287" s="567"/>
    </row>
    <row r="1288" spans="1:1">
      <c r="A1288" s="567"/>
    </row>
    <row r="1289" spans="1:1">
      <c r="A1289" s="567"/>
    </row>
    <row r="1290" spans="1:1">
      <c r="A1290" s="567"/>
    </row>
    <row r="1291" spans="1:1">
      <c r="A1291" s="567"/>
    </row>
    <row r="1292" spans="1:1">
      <c r="A1292" s="567"/>
    </row>
    <row r="1293" spans="1:1">
      <c r="A1293" s="567"/>
    </row>
    <row r="1294" spans="1:1">
      <c r="A1294" s="567"/>
    </row>
    <row r="1295" spans="1:1">
      <c r="A1295" s="567"/>
    </row>
    <row r="1296" spans="1:1">
      <c r="A1296" s="567"/>
    </row>
    <row r="1297" spans="1:1">
      <c r="A1297" s="567"/>
    </row>
    <row r="1298" spans="1:1">
      <c r="A1298" s="567"/>
    </row>
    <row r="1299" spans="1:1">
      <c r="A1299" s="567"/>
    </row>
    <row r="1300" spans="1:1">
      <c r="A1300" s="567"/>
    </row>
    <row r="1301" spans="1:1">
      <c r="A1301" s="567"/>
    </row>
    <row r="1302" spans="1:1">
      <c r="A1302" s="567"/>
    </row>
    <row r="1303" spans="1:1">
      <c r="A1303" s="567"/>
    </row>
    <row r="1304" spans="1:1">
      <c r="A1304" s="567"/>
    </row>
    <row r="1305" spans="1:1">
      <c r="A1305" s="567"/>
    </row>
    <row r="1306" spans="1:1">
      <c r="A1306" s="567"/>
    </row>
    <row r="1307" spans="1:1">
      <c r="A1307" s="567"/>
    </row>
    <row r="1308" spans="1:1">
      <c r="A1308" s="567"/>
    </row>
    <row r="1309" spans="1:1">
      <c r="A1309" s="567"/>
    </row>
    <row r="1310" spans="1:1">
      <c r="A1310" s="567"/>
    </row>
    <row r="1311" spans="1:1">
      <c r="A1311" s="567"/>
    </row>
    <row r="1312" spans="1:1">
      <c r="A1312" s="567"/>
    </row>
    <row r="1313" spans="1:1">
      <c r="A1313" s="567"/>
    </row>
    <row r="1314" spans="1:1">
      <c r="A1314" s="567"/>
    </row>
    <row r="1315" spans="1:1">
      <c r="A1315" s="567"/>
    </row>
    <row r="1316" spans="1:1">
      <c r="A1316" s="567"/>
    </row>
    <row r="1317" spans="1:1">
      <c r="A1317" s="567"/>
    </row>
    <row r="1318" spans="1:1">
      <c r="A1318" s="567"/>
    </row>
    <row r="1319" spans="1:1">
      <c r="A1319" s="567"/>
    </row>
    <row r="1320" spans="1:1">
      <c r="A1320" s="567"/>
    </row>
    <row r="1321" spans="1:1">
      <c r="A1321" s="567"/>
    </row>
    <row r="1322" spans="1:1">
      <c r="A1322" s="567"/>
    </row>
    <row r="1323" spans="1:1">
      <c r="A1323" s="567"/>
    </row>
    <row r="1324" spans="1:1">
      <c r="A1324" s="567"/>
    </row>
    <row r="1325" spans="1:1">
      <c r="A1325" s="567"/>
    </row>
    <row r="1326" spans="1:1">
      <c r="A1326" s="567"/>
    </row>
    <row r="1327" spans="1:1">
      <c r="A1327" s="567"/>
    </row>
    <row r="1328" spans="1:1">
      <c r="A1328" s="567"/>
    </row>
    <row r="1329" spans="1:1">
      <c r="A1329" s="567"/>
    </row>
    <row r="1330" spans="1:1">
      <c r="A1330" s="567"/>
    </row>
    <row r="1331" spans="1:1">
      <c r="A1331" s="567"/>
    </row>
    <row r="1332" spans="1:1">
      <c r="A1332" s="567"/>
    </row>
    <row r="1333" spans="1:1">
      <c r="A1333" s="567"/>
    </row>
    <row r="1334" spans="1:1">
      <c r="A1334" s="567"/>
    </row>
    <row r="1335" spans="1:1">
      <c r="A1335" s="567"/>
    </row>
    <row r="1336" spans="1:1">
      <c r="A1336" s="567"/>
    </row>
    <row r="1337" spans="1:1">
      <c r="A1337" s="567"/>
    </row>
    <row r="1338" spans="1:1">
      <c r="A1338" s="567"/>
    </row>
    <row r="1339" spans="1:1">
      <c r="A1339" s="567"/>
    </row>
    <row r="1340" spans="1:1">
      <c r="A1340" s="567"/>
    </row>
    <row r="1341" spans="1:1">
      <c r="A1341" s="567"/>
    </row>
    <row r="1342" spans="1:1">
      <c r="A1342" s="567"/>
    </row>
    <row r="1343" spans="1:1">
      <c r="A1343" s="567"/>
    </row>
    <row r="1344" spans="1:1">
      <c r="A1344" s="567"/>
    </row>
    <row r="1345" spans="1:1">
      <c r="A1345" s="567"/>
    </row>
    <row r="1346" spans="1:1">
      <c r="A1346" s="567"/>
    </row>
    <row r="1347" spans="1:1">
      <c r="A1347" s="567"/>
    </row>
    <row r="1348" spans="1:1">
      <c r="A1348" s="567"/>
    </row>
    <row r="1349" spans="1:1">
      <c r="A1349" s="567"/>
    </row>
    <row r="1350" spans="1:1">
      <c r="A1350" s="567"/>
    </row>
    <row r="1351" spans="1:1">
      <c r="A1351" s="567"/>
    </row>
    <row r="1352" spans="1:1">
      <c r="A1352" s="567"/>
    </row>
    <row r="1353" spans="1:1">
      <c r="A1353" s="567"/>
    </row>
    <row r="1354" spans="1:1">
      <c r="A1354" s="567"/>
    </row>
    <row r="1355" spans="1:1">
      <c r="A1355" s="567"/>
    </row>
    <row r="1356" spans="1:1">
      <c r="A1356" s="567"/>
    </row>
    <row r="1357" spans="1:1">
      <c r="A1357" s="567"/>
    </row>
    <row r="1358" spans="1:1">
      <c r="A1358" s="567"/>
    </row>
    <row r="1359" spans="1:1">
      <c r="A1359" s="567"/>
    </row>
    <row r="1360" spans="1:1">
      <c r="A1360" s="567"/>
    </row>
    <row r="1361" spans="1:1">
      <c r="A1361" s="567"/>
    </row>
    <row r="1362" spans="1:1">
      <c r="A1362" s="567"/>
    </row>
    <row r="1363" spans="1:1">
      <c r="A1363" s="567"/>
    </row>
    <row r="1364" spans="1:1">
      <c r="A1364" s="567"/>
    </row>
    <row r="1365" spans="1:1">
      <c r="A1365" s="567"/>
    </row>
    <row r="1366" spans="1:1">
      <c r="A1366" s="567"/>
    </row>
    <row r="1367" spans="1:1">
      <c r="A1367" s="567"/>
    </row>
    <row r="1368" spans="1:1">
      <c r="A1368" s="567"/>
    </row>
    <row r="1369" spans="1:1">
      <c r="A1369" s="567"/>
    </row>
    <row r="1370" spans="1:1">
      <c r="A1370" s="567"/>
    </row>
    <row r="1371" spans="1:1">
      <c r="A1371" s="567"/>
    </row>
    <row r="1372" spans="1:1">
      <c r="A1372" s="567"/>
    </row>
    <row r="1373" spans="1:1">
      <c r="A1373" s="567"/>
    </row>
    <row r="1374" spans="1:1">
      <c r="A1374" s="567"/>
    </row>
    <row r="1375" spans="1:1">
      <c r="A1375" s="567"/>
    </row>
    <row r="1376" spans="1:1">
      <c r="A1376" s="567"/>
    </row>
    <row r="1377" spans="1:1">
      <c r="A1377" s="567"/>
    </row>
    <row r="1378" spans="1:1">
      <c r="A1378" s="567"/>
    </row>
    <row r="1379" spans="1:1">
      <c r="A1379" s="567"/>
    </row>
    <row r="1380" spans="1:1">
      <c r="A1380" s="567"/>
    </row>
    <row r="1381" spans="1:1">
      <c r="A1381" s="567"/>
    </row>
    <row r="1382" spans="1:1">
      <c r="A1382" s="567"/>
    </row>
    <row r="1383" spans="1:1">
      <c r="A1383" s="567"/>
    </row>
    <row r="1384" spans="1:1">
      <c r="A1384" s="567"/>
    </row>
    <row r="1385" spans="1:1">
      <c r="A1385" s="567"/>
    </row>
    <row r="1386" spans="1:1">
      <c r="A1386" s="567"/>
    </row>
    <row r="1387" spans="1:1">
      <c r="A1387" s="567"/>
    </row>
    <row r="1388" spans="1:1">
      <c r="A1388" s="567"/>
    </row>
    <row r="1389" spans="1:1">
      <c r="A1389" s="567"/>
    </row>
    <row r="1390" spans="1:1">
      <c r="A1390" s="567"/>
    </row>
    <row r="1391" spans="1:1">
      <c r="A1391" s="567"/>
    </row>
    <row r="1392" spans="1:1">
      <c r="A1392" s="567"/>
    </row>
    <row r="1393" spans="1:1">
      <c r="A1393" s="567"/>
    </row>
    <row r="1394" spans="1:1">
      <c r="A1394" s="567"/>
    </row>
    <row r="1395" spans="1:1">
      <c r="A1395" s="567"/>
    </row>
    <row r="1396" spans="1:1">
      <c r="A1396" s="567"/>
    </row>
    <row r="1397" spans="1:1">
      <c r="A1397" s="567"/>
    </row>
    <row r="1398" spans="1:1">
      <c r="A1398" s="567"/>
    </row>
    <row r="1399" spans="1:1">
      <c r="A1399" s="567"/>
    </row>
    <row r="1400" spans="1:1">
      <c r="A1400" s="567"/>
    </row>
    <row r="1401" spans="1:1">
      <c r="A1401" s="567"/>
    </row>
    <row r="1402" spans="1:1">
      <c r="A1402" s="567"/>
    </row>
    <row r="1403" spans="1:1">
      <c r="A1403" s="567"/>
    </row>
    <row r="1404" spans="1:1">
      <c r="A1404" s="567"/>
    </row>
    <row r="1405" spans="1:1">
      <c r="A1405" s="567"/>
    </row>
    <row r="1406" spans="1:1">
      <c r="A1406" s="567"/>
    </row>
    <row r="1407" spans="1:1">
      <c r="A1407" s="567"/>
    </row>
    <row r="1408" spans="1:1">
      <c r="A1408" s="567"/>
    </row>
    <row r="1409" spans="1:1">
      <c r="A1409" s="567"/>
    </row>
    <row r="1410" spans="1:1">
      <c r="A1410" s="567"/>
    </row>
    <row r="1411" spans="1:1">
      <c r="A1411" s="567"/>
    </row>
    <row r="1412" spans="1:1">
      <c r="A1412" s="567"/>
    </row>
    <row r="1413" spans="1:1">
      <c r="A1413" s="567"/>
    </row>
    <row r="1414" spans="1:1">
      <c r="A1414" s="567"/>
    </row>
    <row r="1415" spans="1:1">
      <c r="A1415" s="567"/>
    </row>
    <row r="1416" spans="1:1">
      <c r="A1416" s="567"/>
    </row>
    <row r="1417" spans="1:1">
      <c r="A1417" s="567"/>
    </row>
    <row r="1418" spans="1:1">
      <c r="A1418" s="567"/>
    </row>
    <row r="1419" spans="1:1">
      <c r="A1419" s="567"/>
    </row>
    <row r="1420" spans="1:1">
      <c r="A1420" s="567"/>
    </row>
    <row r="1421" spans="1:1">
      <c r="A1421" s="567"/>
    </row>
    <row r="1422" spans="1:1">
      <c r="A1422" s="567"/>
    </row>
    <row r="1423" spans="1:1">
      <c r="A1423" s="567"/>
    </row>
    <row r="1424" spans="1:1">
      <c r="A1424" s="567"/>
    </row>
    <row r="1425" spans="1:1">
      <c r="A1425" s="567"/>
    </row>
    <row r="1426" spans="1:1">
      <c r="A1426" s="567"/>
    </row>
    <row r="1427" spans="1:1">
      <c r="A1427" s="567"/>
    </row>
    <row r="1428" spans="1:1">
      <c r="A1428" s="567"/>
    </row>
    <row r="1429" spans="1:1">
      <c r="A1429" s="567"/>
    </row>
    <row r="1430" spans="1:1">
      <c r="A1430" s="567"/>
    </row>
    <row r="1431" spans="1:1">
      <c r="A1431" s="567"/>
    </row>
    <row r="1432" spans="1:1">
      <c r="A1432" s="567"/>
    </row>
    <row r="1433" spans="1:1">
      <c r="A1433" s="567"/>
    </row>
    <row r="1434" spans="1:1">
      <c r="A1434" s="567"/>
    </row>
    <row r="1435" spans="1:1">
      <c r="A1435" s="567"/>
    </row>
    <row r="1436" spans="1:1">
      <c r="A1436" s="567"/>
    </row>
    <row r="1437" spans="1:1">
      <c r="A1437" s="567"/>
    </row>
    <row r="1438" spans="1:1">
      <c r="A1438" s="567"/>
    </row>
    <row r="1439" spans="1:1">
      <c r="A1439" s="567"/>
    </row>
    <row r="1440" spans="1:1">
      <c r="A1440" s="567"/>
    </row>
    <row r="1441" spans="1:1">
      <c r="A1441" s="567"/>
    </row>
    <row r="1442" spans="1:1">
      <c r="A1442" s="567"/>
    </row>
    <row r="1443" spans="1:1">
      <c r="A1443" s="567"/>
    </row>
    <row r="1444" spans="1:1">
      <c r="A1444" s="567"/>
    </row>
    <row r="1445" spans="1:1">
      <c r="A1445" s="567"/>
    </row>
    <row r="1446" spans="1:1">
      <c r="A1446" s="567"/>
    </row>
    <row r="1447" spans="1:1">
      <c r="A1447" s="567"/>
    </row>
    <row r="1448" spans="1:1">
      <c r="A1448" s="567"/>
    </row>
    <row r="1449" spans="1:1">
      <c r="A1449" s="567"/>
    </row>
    <row r="1450" spans="1:1">
      <c r="A1450" s="567"/>
    </row>
    <row r="1451" spans="1:1">
      <c r="A1451" s="567"/>
    </row>
    <row r="1452" spans="1:1">
      <c r="A1452" s="567"/>
    </row>
    <row r="1453" spans="1:1">
      <c r="A1453" s="567"/>
    </row>
    <row r="1454" spans="1:1">
      <c r="A1454" s="567"/>
    </row>
    <row r="1455" spans="1:1">
      <c r="A1455" s="567"/>
    </row>
    <row r="1456" spans="1:1">
      <c r="A1456" s="567"/>
    </row>
    <row r="1457" spans="1:1">
      <c r="A1457" s="567"/>
    </row>
    <row r="1458" spans="1:1">
      <c r="A1458" s="567"/>
    </row>
    <row r="1459" spans="1:1">
      <c r="A1459" s="567"/>
    </row>
    <row r="1460" spans="1:1">
      <c r="A1460" s="567"/>
    </row>
    <row r="1461" spans="1:1">
      <c r="A1461" s="567"/>
    </row>
    <row r="1462" spans="1:1">
      <c r="A1462" s="567"/>
    </row>
    <row r="1463" spans="1:1">
      <c r="A1463" s="567"/>
    </row>
    <row r="1464" spans="1:1">
      <c r="A1464" s="567"/>
    </row>
    <row r="1465" spans="1:1">
      <c r="A1465" s="567"/>
    </row>
    <row r="1466" spans="1:1">
      <c r="A1466" s="567"/>
    </row>
    <row r="1467" spans="1:1">
      <c r="A1467" s="567"/>
    </row>
    <row r="1468" spans="1:1">
      <c r="A1468" s="567"/>
    </row>
    <row r="1469" spans="1:1">
      <c r="A1469" s="567"/>
    </row>
    <row r="1470" spans="1:1">
      <c r="A1470" s="567"/>
    </row>
    <row r="1471" spans="1:1">
      <c r="A1471" s="567"/>
    </row>
    <row r="1472" spans="1:1">
      <c r="A1472" s="567"/>
    </row>
    <row r="1473" spans="1:1">
      <c r="A1473" s="567"/>
    </row>
    <row r="1474" spans="1:1">
      <c r="A1474" s="567"/>
    </row>
    <row r="1475" spans="1:1">
      <c r="A1475" s="567"/>
    </row>
    <row r="1476" spans="1:1">
      <c r="A1476" s="567"/>
    </row>
    <row r="1477" spans="1:1">
      <c r="A1477" s="567"/>
    </row>
    <row r="1478" spans="1:1">
      <c r="A1478" s="567"/>
    </row>
    <row r="1479" spans="1:1">
      <c r="A1479" s="567"/>
    </row>
    <row r="1480" spans="1:1">
      <c r="A1480" s="567"/>
    </row>
    <row r="1481" spans="1:1">
      <c r="A1481" s="567"/>
    </row>
    <row r="1482" spans="1:1">
      <c r="A1482" s="567"/>
    </row>
    <row r="1483" spans="1:1">
      <c r="A1483" s="567"/>
    </row>
    <row r="1484" spans="1:1">
      <c r="A1484" s="567"/>
    </row>
    <row r="1485" spans="1:1">
      <c r="A1485" s="567"/>
    </row>
    <row r="1486" spans="1:1">
      <c r="A1486" s="567"/>
    </row>
    <row r="1487" spans="1:1">
      <c r="A1487" s="567"/>
    </row>
    <row r="1488" spans="1:1">
      <c r="A1488" s="567"/>
    </row>
    <row r="1489" spans="1:1">
      <c r="A1489" s="567"/>
    </row>
    <row r="1490" spans="1:1">
      <c r="A1490" s="567"/>
    </row>
    <row r="1491" spans="1:1">
      <c r="A1491" s="567"/>
    </row>
    <row r="1492" spans="1:1">
      <c r="A1492" s="567"/>
    </row>
    <row r="1493" spans="1:1">
      <c r="A1493" s="567"/>
    </row>
    <row r="1494" spans="1:1">
      <c r="A1494" s="567"/>
    </row>
    <row r="1495" spans="1:1">
      <c r="A1495" s="567"/>
    </row>
    <row r="1496" spans="1:1">
      <c r="A1496" s="567"/>
    </row>
    <row r="1497" spans="1:1">
      <c r="A1497" s="567"/>
    </row>
    <row r="1498" spans="1:1">
      <c r="A1498" s="567"/>
    </row>
    <row r="1499" spans="1:1">
      <c r="A1499" s="567"/>
    </row>
    <row r="1500" spans="1:1">
      <c r="A1500" s="567"/>
    </row>
    <row r="1501" spans="1:1">
      <c r="A1501" s="567"/>
    </row>
    <row r="1502" spans="1:1">
      <c r="A1502" s="567"/>
    </row>
    <row r="1503" spans="1:1">
      <c r="A1503" s="567"/>
    </row>
    <row r="1504" spans="1:1">
      <c r="A1504" s="567"/>
    </row>
    <row r="1505" spans="1:1">
      <c r="A1505" s="567"/>
    </row>
    <row r="1506" spans="1:1">
      <c r="A1506" s="567"/>
    </row>
    <row r="1507" spans="1:1">
      <c r="A1507" s="567"/>
    </row>
    <row r="1508" spans="1:1">
      <c r="A1508" s="567"/>
    </row>
    <row r="1509" spans="1:1">
      <c r="A1509" s="567"/>
    </row>
    <row r="1510" spans="1:1">
      <c r="A1510" s="567"/>
    </row>
    <row r="1511" spans="1:1">
      <c r="A1511" s="567"/>
    </row>
    <row r="1512" spans="1:1">
      <c r="A1512" s="567"/>
    </row>
    <row r="1513" spans="1:1">
      <c r="A1513" s="567"/>
    </row>
    <row r="1514" spans="1:1">
      <c r="A1514" s="567"/>
    </row>
    <row r="1515" spans="1:1">
      <c r="A1515" s="567"/>
    </row>
    <row r="1516" spans="1:1">
      <c r="A1516" s="567"/>
    </row>
    <row r="1517" spans="1:1">
      <c r="A1517" s="567"/>
    </row>
    <row r="1518" spans="1:1">
      <c r="A1518" s="567"/>
    </row>
    <row r="1519" spans="1:1">
      <c r="A1519" s="567"/>
    </row>
    <row r="1520" spans="1:1">
      <c r="A1520" s="567"/>
    </row>
    <row r="1521" spans="1:1">
      <c r="A1521" s="567"/>
    </row>
    <row r="1522" spans="1:1">
      <c r="A1522" s="567"/>
    </row>
    <row r="1523" spans="1:1">
      <c r="A1523" s="567"/>
    </row>
    <row r="1524" spans="1:1">
      <c r="A1524" s="567"/>
    </row>
    <row r="1525" spans="1:1">
      <c r="A1525" s="567"/>
    </row>
    <row r="1526" spans="1:1">
      <c r="A1526" s="567"/>
    </row>
    <row r="1527" spans="1:1">
      <c r="A1527" s="567"/>
    </row>
    <row r="1528" spans="1:1">
      <c r="A1528" s="567"/>
    </row>
    <row r="1529" spans="1:1">
      <c r="A1529" s="567"/>
    </row>
    <row r="1530" spans="1:1">
      <c r="A1530" s="567"/>
    </row>
    <row r="1531" spans="1:1">
      <c r="A1531" s="567"/>
    </row>
    <row r="1532" spans="1:1">
      <c r="A1532" s="567"/>
    </row>
    <row r="1533" spans="1:1">
      <c r="A1533" s="567"/>
    </row>
    <row r="1534" spans="1:1">
      <c r="A1534" s="567"/>
    </row>
    <row r="1535" spans="1:1">
      <c r="A1535" s="567"/>
    </row>
    <row r="1536" spans="1:1">
      <c r="A1536" s="567"/>
    </row>
    <row r="1537" spans="1:1">
      <c r="A1537" s="567"/>
    </row>
    <row r="1538" spans="1:1">
      <c r="A1538" s="567"/>
    </row>
    <row r="1539" spans="1:1">
      <c r="A1539" s="567"/>
    </row>
    <row r="1540" spans="1:1">
      <c r="A1540" s="567"/>
    </row>
    <row r="1541" spans="1:1">
      <c r="A1541" s="567"/>
    </row>
    <row r="1542" spans="1:1">
      <c r="A1542" s="567"/>
    </row>
    <row r="1543" spans="1:1">
      <c r="A1543" s="567"/>
    </row>
    <row r="1544" spans="1:1">
      <c r="A1544" s="567"/>
    </row>
    <row r="1545" spans="1:1">
      <c r="A1545" s="567"/>
    </row>
    <row r="1546" spans="1:1">
      <c r="A1546" s="567"/>
    </row>
    <row r="1547" spans="1:1">
      <c r="A1547" s="567"/>
    </row>
    <row r="1548" spans="1:1">
      <c r="A1548" s="567"/>
    </row>
    <row r="1549" spans="1:1">
      <c r="A1549" s="567"/>
    </row>
    <row r="1550" spans="1:1">
      <c r="A1550" s="567"/>
    </row>
    <row r="1551" spans="1:1">
      <c r="A1551" s="567"/>
    </row>
    <row r="1552" spans="1:1">
      <c r="A1552" s="567"/>
    </row>
    <row r="1553" spans="1:1">
      <c r="A1553" s="567"/>
    </row>
    <row r="1554" spans="1:1">
      <c r="A1554" s="567"/>
    </row>
    <row r="1555" spans="1:1">
      <c r="A1555" s="567"/>
    </row>
    <row r="1556" spans="1:1">
      <c r="A1556" s="567"/>
    </row>
    <row r="1557" spans="1:1">
      <c r="A1557" s="567"/>
    </row>
    <row r="1558" spans="1:1">
      <c r="A1558" s="567"/>
    </row>
    <row r="1559" spans="1:1">
      <c r="A1559" s="567"/>
    </row>
    <row r="1560" spans="1:1">
      <c r="A1560" s="567"/>
    </row>
    <row r="1561" spans="1:1">
      <c r="A1561" s="567"/>
    </row>
    <row r="1562" spans="1:1">
      <c r="A1562" s="567"/>
    </row>
    <row r="1563" spans="1:1">
      <c r="A1563" s="567"/>
    </row>
    <row r="1564" spans="1:1">
      <c r="A1564" s="567"/>
    </row>
    <row r="1565" spans="1:1">
      <c r="A1565" s="567"/>
    </row>
    <row r="1566" spans="1:1">
      <c r="A1566" s="567"/>
    </row>
    <row r="1567" spans="1:1">
      <c r="A1567" s="567"/>
    </row>
    <row r="1568" spans="1:1">
      <c r="A1568" s="567"/>
    </row>
    <row r="1569" spans="1:1">
      <c r="A1569" s="567"/>
    </row>
    <row r="1570" spans="1:1">
      <c r="A1570" s="567"/>
    </row>
    <row r="1571" spans="1:1">
      <c r="A1571" s="567"/>
    </row>
    <row r="1572" spans="1:1">
      <c r="A1572" s="567"/>
    </row>
    <row r="1573" spans="1:1">
      <c r="A1573" s="567"/>
    </row>
    <row r="1574" spans="1:1">
      <c r="A1574" s="567"/>
    </row>
    <row r="1575" spans="1:1">
      <c r="A1575" s="567"/>
    </row>
    <row r="1576" spans="1:1">
      <c r="A1576" s="567"/>
    </row>
    <row r="1577" spans="1:1">
      <c r="A1577" s="567"/>
    </row>
    <row r="1578" spans="1:1">
      <c r="A1578" s="567"/>
    </row>
    <row r="1579" spans="1:1">
      <c r="A1579" s="567"/>
    </row>
    <row r="1580" spans="1:1">
      <c r="A1580" s="567"/>
    </row>
    <row r="1581" spans="1:1">
      <c r="A1581" s="567"/>
    </row>
    <row r="1582" spans="1:1">
      <c r="A1582" s="567"/>
    </row>
    <row r="1583" spans="1:1">
      <c r="A1583" s="567"/>
    </row>
    <row r="1584" spans="1:1">
      <c r="A1584" s="567"/>
    </row>
    <row r="1585" spans="1:1">
      <c r="A1585" s="567"/>
    </row>
    <row r="1586" spans="1:1">
      <c r="A1586" s="567"/>
    </row>
    <row r="1587" spans="1:1">
      <c r="A1587" s="567"/>
    </row>
    <row r="1588" spans="1:1">
      <c r="A1588" s="567"/>
    </row>
    <row r="1589" spans="1:1">
      <c r="A1589" s="567"/>
    </row>
    <row r="1590" spans="1:1">
      <c r="A1590" s="567"/>
    </row>
    <row r="1591" spans="1:1">
      <c r="A1591" s="567"/>
    </row>
    <row r="1592" spans="1:1">
      <c r="A1592" s="567"/>
    </row>
    <row r="1593" spans="1:1">
      <c r="A1593" s="567"/>
    </row>
    <row r="1594" spans="1:1">
      <c r="A1594" s="567"/>
    </row>
    <row r="1595" spans="1:1">
      <c r="A1595" s="567"/>
    </row>
    <row r="1596" spans="1:1">
      <c r="A1596" s="567"/>
    </row>
    <row r="1597" spans="1:1">
      <c r="A1597" s="567"/>
    </row>
    <row r="1598" spans="1:1">
      <c r="A1598" s="567"/>
    </row>
    <row r="1599" spans="1:1">
      <c r="A1599" s="567"/>
    </row>
    <row r="1600" spans="1:1">
      <c r="A1600" s="567"/>
    </row>
    <row r="1601" spans="1:1">
      <c r="A1601" s="567"/>
    </row>
    <row r="1602" spans="1:1">
      <c r="A1602" s="567"/>
    </row>
    <row r="1603" spans="1:1">
      <c r="A1603" s="567"/>
    </row>
    <row r="1604" spans="1:1">
      <c r="A1604" s="567"/>
    </row>
    <row r="1605" spans="1:1">
      <c r="A1605" s="567"/>
    </row>
    <row r="1606" spans="1:1">
      <c r="A1606" s="567"/>
    </row>
    <row r="1607" spans="1:1">
      <c r="A1607" s="567"/>
    </row>
    <row r="1608" spans="1:1">
      <c r="A1608" s="567"/>
    </row>
    <row r="1609" spans="1:1">
      <c r="A1609" s="567"/>
    </row>
    <row r="1610" spans="1:1">
      <c r="A1610" s="567"/>
    </row>
    <row r="1611" spans="1:1">
      <c r="A1611" s="567"/>
    </row>
    <row r="1612" spans="1:1">
      <c r="A1612" s="567"/>
    </row>
    <row r="1613" spans="1:1">
      <c r="A1613" s="567"/>
    </row>
    <row r="1614" spans="1:1">
      <c r="A1614" s="567"/>
    </row>
    <row r="1615" spans="1:1">
      <c r="A1615" s="567"/>
    </row>
    <row r="1616" spans="1:1">
      <c r="A1616" s="567"/>
    </row>
    <row r="1617" spans="1:1">
      <c r="A1617" s="567"/>
    </row>
    <row r="1618" spans="1:1">
      <c r="A1618" s="567"/>
    </row>
    <row r="1619" spans="1:1">
      <c r="A1619" s="567"/>
    </row>
    <row r="1620" spans="1:1">
      <c r="A1620" s="567"/>
    </row>
    <row r="1621" spans="1:1">
      <c r="A1621" s="567"/>
    </row>
    <row r="1622" spans="1:1">
      <c r="A1622" s="567"/>
    </row>
    <row r="1623" spans="1:1">
      <c r="A1623" s="567"/>
    </row>
    <row r="1624" spans="1:1">
      <c r="A1624" s="567"/>
    </row>
    <row r="1625" spans="1:1">
      <c r="A1625" s="567"/>
    </row>
    <row r="1626" spans="1:1">
      <c r="A1626" s="567"/>
    </row>
    <row r="1627" spans="1:1">
      <c r="A1627" s="567"/>
    </row>
    <row r="1628" spans="1:1">
      <c r="A1628" s="567"/>
    </row>
    <row r="1629" spans="1:1">
      <c r="A1629" s="567"/>
    </row>
    <row r="1630" spans="1:1">
      <c r="A1630" s="567"/>
    </row>
    <row r="1631" spans="1:1">
      <c r="A1631" s="567"/>
    </row>
    <row r="1632" spans="1:1">
      <c r="A1632" s="567"/>
    </row>
    <row r="1633" spans="1:1">
      <c r="A1633" s="567"/>
    </row>
    <row r="1634" spans="1:1">
      <c r="A1634" s="567"/>
    </row>
    <row r="1635" spans="1:1">
      <c r="A1635" s="567"/>
    </row>
    <row r="1636" spans="1:1">
      <c r="A1636" s="567"/>
    </row>
    <row r="1637" spans="1:1">
      <c r="A1637" s="567"/>
    </row>
    <row r="1638" spans="1:1">
      <c r="A1638" s="567"/>
    </row>
    <row r="1639" spans="1:1">
      <c r="A1639" s="567"/>
    </row>
    <row r="1640" spans="1:1">
      <c r="A1640" s="567"/>
    </row>
    <row r="1641" spans="1:1">
      <c r="A1641" s="567"/>
    </row>
    <row r="1642" spans="1:1">
      <c r="A1642" s="567"/>
    </row>
    <row r="1643" spans="1:1">
      <c r="A1643" s="567"/>
    </row>
    <row r="1644" spans="1:1">
      <c r="A1644" s="567"/>
    </row>
    <row r="1645" spans="1:1">
      <c r="A1645" s="567"/>
    </row>
    <row r="1646" spans="1:1">
      <c r="A1646" s="567"/>
    </row>
    <row r="1647" spans="1:1">
      <c r="A1647" s="567"/>
    </row>
    <row r="1648" spans="1:1">
      <c r="A1648" s="567"/>
    </row>
    <row r="1649" spans="1:1">
      <c r="A1649" s="567"/>
    </row>
    <row r="1650" spans="1:1">
      <c r="A1650" s="567"/>
    </row>
    <row r="1651" spans="1:1">
      <c r="A1651" s="567"/>
    </row>
    <row r="1652" spans="1:1">
      <c r="A1652" s="567"/>
    </row>
    <row r="1653" spans="1:1">
      <c r="A1653" s="567"/>
    </row>
    <row r="1654" spans="1:1">
      <c r="A1654" s="567"/>
    </row>
    <row r="1655" spans="1:1">
      <c r="A1655" s="567"/>
    </row>
    <row r="1656" spans="1:1">
      <c r="A1656" s="567"/>
    </row>
    <row r="1657" spans="1:1">
      <c r="A1657" s="567"/>
    </row>
    <row r="1658" spans="1:1">
      <c r="A1658" s="567"/>
    </row>
    <row r="1659" spans="1:1">
      <c r="A1659" s="567"/>
    </row>
    <row r="1660" spans="1:1">
      <c r="A1660" s="567"/>
    </row>
    <row r="1661" spans="1:1">
      <c r="A1661" s="567"/>
    </row>
    <row r="1662" spans="1:1">
      <c r="A1662" s="567"/>
    </row>
    <row r="1663" spans="1:1">
      <c r="A1663" s="567"/>
    </row>
    <row r="1664" spans="1:1">
      <c r="A1664" s="567"/>
    </row>
    <row r="1665" spans="1:1">
      <c r="A1665" s="567"/>
    </row>
    <row r="1666" spans="1:1">
      <c r="A1666" s="567"/>
    </row>
    <row r="1667" spans="1:1">
      <c r="A1667" s="567"/>
    </row>
    <row r="1668" spans="1:1">
      <c r="A1668" s="567"/>
    </row>
    <row r="1669" spans="1:1">
      <c r="A1669" s="567"/>
    </row>
    <row r="1670" spans="1:1">
      <c r="A1670" s="567"/>
    </row>
    <row r="1671" spans="1:1">
      <c r="A1671" s="567"/>
    </row>
    <row r="1672" spans="1:1">
      <c r="A1672" s="567"/>
    </row>
    <row r="1673" spans="1:1">
      <c r="A1673" s="567"/>
    </row>
    <row r="1674" spans="1:1">
      <c r="A1674" s="567"/>
    </row>
    <row r="1675" spans="1:1">
      <c r="A1675" s="567"/>
    </row>
    <row r="1676" spans="1:1">
      <c r="A1676" s="567"/>
    </row>
    <row r="1677" spans="1:1">
      <c r="A1677" s="567"/>
    </row>
    <row r="1678" spans="1:1">
      <c r="A1678" s="567"/>
    </row>
    <row r="1679" spans="1:1">
      <c r="A1679" s="567"/>
    </row>
    <row r="1680" spans="1:1">
      <c r="A1680" s="567"/>
    </row>
    <row r="1681" spans="1:1">
      <c r="A1681" s="567"/>
    </row>
    <row r="1682" spans="1:1">
      <c r="A1682" s="567"/>
    </row>
    <row r="1683" spans="1:1">
      <c r="A1683" s="567"/>
    </row>
    <row r="1684" spans="1:1">
      <c r="A1684" s="567"/>
    </row>
    <row r="1685" spans="1:1">
      <c r="A1685" s="567"/>
    </row>
    <row r="1686" spans="1:1">
      <c r="A1686" s="567"/>
    </row>
    <row r="1687" spans="1:1">
      <c r="A1687" s="567"/>
    </row>
    <row r="1688" spans="1:1">
      <c r="A1688" s="567"/>
    </row>
    <row r="1689" spans="1:1">
      <c r="A1689" s="567"/>
    </row>
    <row r="1690" spans="1:1">
      <c r="A1690" s="567"/>
    </row>
    <row r="1691" spans="1:1">
      <c r="A1691" s="567"/>
    </row>
    <row r="1692" spans="1:1">
      <c r="A1692" s="567"/>
    </row>
    <row r="1693" spans="1:1">
      <c r="A1693" s="567"/>
    </row>
    <row r="1694" spans="1:1">
      <c r="A1694" s="567"/>
    </row>
    <row r="1695" spans="1:1">
      <c r="A1695" s="567"/>
    </row>
    <row r="1696" spans="1:1">
      <c r="A1696" s="567"/>
    </row>
    <row r="1697" spans="1:1">
      <c r="A1697" s="567"/>
    </row>
    <row r="1698" spans="1:1">
      <c r="A1698" s="567"/>
    </row>
    <row r="1699" spans="1:1">
      <c r="A1699" s="567"/>
    </row>
    <row r="1700" spans="1:1">
      <c r="A1700" s="567"/>
    </row>
    <row r="1701" spans="1:1">
      <c r="A1701" s="567"/>
    </row>
    <row r="1702" spans="1:1">
      <c r="A1702" s="567"/>
    </row>
    <row r="1703" spans="1:1">
      <c r="A1703" s="567"/>
    </row>
    <row r="1704" spans="1:1">
      <c r="A1704" s="567"/>
    </row>
    <row r="1705" spans="1:1">
      <c r="A1705" s="567"/>
    </row>
    <row r="1706" spans="1:1">
      <c r="A1706" s="567"/>
    </row>
    <row r="1707" spans="1:1">
      <c r="A1707" s="567"/>
    </row>
    <row r="1708" spans="1:1">
      <c r="A1708" s="567"/>
    </row>
    <row r="1709" spans="1:1">
      <c r="A1709" s="567"/>
    </row>
    <row r="1710" spans="1:1">
      <c r="A1710" s="567"/>
    </row>
    <row r="1711" spans="1:1">
      <c r="A1711" s="567"/>
    </row>
    <row r="1712" spans="1:1">
      <c r="A1712" s="567"/>
    </row>
    <row r="1713" spans="1:1">
      <c r="A1713" s="567"/>
    </row>
    <row r="1714" spans="1:1">
      <c r="A1714" s="567"/>
    </row>
    <row r="1715" spans="1:1">
      <c r="A1715" s="567"/>
    </row>
    <row r="1716" spans="1:1">
      <c r="A1716" s="567"/>
    </row>
    <row r="1717" spans="1:1">
      <c r="A1717" s="567"/>
    </row>
    <row r="1718" spans="1:1">
      <c r="A1718" s="567"/>
    </row>
    <row r="1719" spans="1:1">
      <c r="A1719" s="567"/>
    </row>
    <row r="1720" spans="1:1">
      <c r="A1720" s="567"/>
    </row>
    <row r="1721" spans="1:1">
      <c r="A1721" s="567"/>
    </row>
    <row r="1722" spans="1:1">
      <c r="A1722" s="567"/>
    </row>
    <row r="1723" spans="1:1">
      <c r="A1723" s="567"/>
    </row>
    <row r="1724" spans="1:1">
      <c r="A1724" s="567"/>
    </row>
    <row r="1725" spans="1:1">
      <c r="A1725" s="567"/>
    </row>
    <row r="1726" spans="1:1">
      <c r="A1726" s="567"/>
    </row>
    <row r="1727" spans="1:1">
      <c r="A1727" s="567"/>
    </row>
    <row r="1728" spans="1:1">
      <c r="A1728" s="567"/>
    </row>
    <row r="1729" spans="1:1">
      <c r="A1729" s="567"/>
    </row>
    <row r="1730" spans="1:1">
      <c r="A1730" s="567"/>
    </row>
    <row r="1731" spans="1:1">
      <c r="A1731" s="567"/>
    </row>
    <row r="1732" spans="1:1">
      <c r="A1732" s="567"/>
    </row>
    <row r="1733" spans="1:1">
      <c r="A1733" s="567"/>
    </row>
    <row r="1734" spans="1:1">
      <c r="A1734" s="567"/>
    </row>
    <row r="1735" spans="1:1">
      <c r="A1735" s="567"/>
    </row>
    <row r="1736" spans="1:1">
      <c r="A1736" s="567"/>
    </row>
    <row r="1737" spans="1:1">
      <c r="A1737" s="567"/>
    </row>
    <row r="1738" spans="1:1">
      <c r="A1738" s="567"/>
    </row>
    <row r="1739" spans="1:1">
      <c r="A1739" s="567"/>
    </row>
    <row r="1740" spans="1:1">
      <c r="A1740" s="567"/>
    </row>
    <row r="1741" spans="1:1">
      <c r="A1741" s="567"/>
    </row>
    <row r="1742" spans="1:1">
      <c r="A1742" s="567"/>
    </row>
    <row r="1743" spans="1:1">
      <c r="A1743" s="567"/>
    </row>
    <row r="1744" spans="1:1">
      <c r="A1744" s="567"/>
    </row>
    <row r="1745" spans="1:1">
      <c r="A1745" s="567"/>
    </row>
    <row r="1746" spans="1:1">
      <c r="A1746" s="567"/>
    </row>
    <row r="1747" spans="1:1">
      <c r="A1747" s="567"/>
    </row>
    <row r="1748" spans="1:1">
      <c r="A1748" s="567"/>
    </row>
    <row r="1749" spans="1:1">
      <c r="A1749" s="567"/>
    </row>
    <row r="1750" spans="1:1">
      <c r="A1750" s="567"/>
    </row>
    <row r="1751" spans="1:1">
      <c r="A1751" s="567"/>
    </row>
    <row r="1752" spans="1:1">
      <c r="A1752" s="567"/>
    </row>
    <row r="1753" spans="1:1">
      <c r="A1753" s="567"/>
    </row>
    <row r="1754" spans="1:1">
      <c r="A1754" s="567"/>
    </row>
    <row r="1755" spans="1:1">
      <c r="A1755" s="567"/>
    </row>
    <row r="1756" spans="1:1">
      <c r="A1756" s="567"/>
    </row>
    <row r="1757" spans="1:1">
      <c r="A1757" s="567"/>
    </row>
    <row r="1758" spans="1:1">
      <c r="A1758" s="567"/>
    </row>
    <row r="1759" spans="1:1">
      <c r="A1759" s="567"/>
    </row>
    <row r="1760" spans="1:1">
      <c r="A1760" s="567"/>
    </row>
    <row r="1761" spans="1:1">
      <c r="A1761" s="567"/>
    </row>
    <row r="1762" spans="1:1">
      <c r="A1762" s="567"/>
    </row>
    <row r="1763" spans="1:1">
      <c r="A1763" s="567"/>
    </row>
    <row r="1764" spans="1:1">
      <c r="A1764" s="567"/>
    </row>
    <row r="1765" spans="1:1">
      <c r="A1765" s="567"/>
    </row>
    <row r="1766" spans="1:1">
      <c r="A1766" s="567"/>
    </row>
    <row r="1767" spans="1:1">
      <c r="A1767" s="567"/>
    </row>
    <row r="1768" spans="1:1">
      <c r="A1768" s="567"/>
    </row>
    <row r="1769" spans="1:1">
      <c r="A1769" s="567"/>
    </row>
    <row r="1770" spans="1:1">
      <c r="A1770" s="567"/>
    </row>
    <row r="1771" spans="1:1">
      <c r="A1771" s="567"/>
    </row>
    <row r="1772" spans="1:1">
      <c r="A1772" s="567"/>
    </row>
    <row r="1773" spans="1:1">
      <c r="A1773" s="567"/>
    </row>
    <row r="1774" spans="1:1">
      <c r="A1774" s="567"/>
    </row>
    <row r="1775" spans="1:1">
      <c r="A1775" s="567"/>
    </row>
    <row r="1776" spans="1:1">
      <c r="A1776" s="567"/>
    </row>
    <row r="1777" spans="1:1">
      <c r="A1777" s="567"/>
    </row>
    <row r="1778" spans="1:1">
      <c r="A1778" s="567"/>
    </row>
    <row r="1779" spans="1:1">
      <c r="A1779" s="567"/>
    </row>
    <row r="1780" spans="1:1">
      <c r="A1780" s="567"/>
    </row>
    <row r="1781" spans="1:1">
      <c r="A1781" s="567"/>
    </row>
    <row r="1782" spans="1:1">
      <c r="A1782" s="567"/>
    </row>
    <row r="1783" spans="1:1">
      <c r="A1783" s="567"/>
    </row>
    <row r="1784" spans="1:1">
      <c r="A1784" s="567"/>
    </row>
    <row r="1785" spans="1:1">
      <c r="A1785" s="567"/>
    </row>
    <row r="1786" spans="1:1">
      <c r="A1786" s="567"/>
    </row>
    <row r="1787" spans="1:1">
      <c r="A1787" s="567"/>
    </row>
    <row r="1788" spans="1:1">
      <c r="A1788" s="567"/>
    </row>
    <row r="1789" spans="1:1">
      <c r="A1789" s="567"/>
    </row>
    <row r="1790" spans="1:1">
      <c r="A1790" s="567"/>
    </row>
    <row r="1791" spans="1:1">
      <c r="A1791" s="567"/>
    </row>
    <row r="1792" spans="1:1">
      <c r="A1792" s="567"/>
    </row>
    <row r="1793" spans="1:1">
      <c r="A1793" s="567"/>
    </row>
    <row r="1794" spans="1:1">
      <c r="A1794" s="567"/>
    </row>
    <row r="1795" spans="1:1">
      <c r="A1795" s="567"/>
    </row>
    <row r="1796" spans="1:1">
      <c r="A1796" s="567"/>
    </row>
    <row r="1797" spans="1:1">
      <c r="A1797" s="567"/>
    </row>
    <row r="1798" spans="1:1">
      <c r="A1798" s="567"/>
    </row>
    <row r="1799" spans="1:1">
      <c r="A1799" s="567"/>
    </row>
    <row r="1800" spans="1:1">
      <c r="A1800" s="567"/>
    </row>
    <row r="1801" spans="1:1">
      <c r="A1801" s="567"/>
    </row>
    <row r="1802" spans="1:1">
      <c r="A1802" s="567"/>
    </row>
    <row r="1803" spans="1:1">
      <c r="A1803" s="567"/>
    </row>
    <row r="1804" spans="1:1">
      <c r="A1804" s="567"/>
    </row>
    <row r="1805" spans="1:1">
      <c r="A1805" s="567"/>
    </row>
    <row r="1806" spans="1:1">
      <c r="A1806" s="567"/>
    </row>
    <row r="1807" spans="1:1">
      <c r="A1807" s="567"/>
    </row>
    <row r="1808" spans="1:1">
      <c r="A1808" s="567"/>
    </row>
    <row r="1809" spans="1:1">
      <c r="A1809" s="567"/>
    </row>
    <row r="1810" spans="1:1">
      <c r="A1810" s="567"/>
    </row>
    <row r="1811" spans="1:1">
      <c r="A1811" s="567"/>
    </row>
    <row r="1812" spans="1:1">
      <c r="A1812" s="567"/>
    </row>
    <row r="1813" spans="1:1">
      <c r="A1813" s="567"/>
    </row>
    <row r="1814" spans="1:1">
      <c r="A1814" s="567"/>
    </row>
    <row r="1815" spans="1:1">
      <c r="A1815" s="567"/>
    </row>
    <row r="1816" spans="1:1">
      <c r="A1816" s="567"/>
    </row>
    <row r="1817" spans="1:1">
      <c r="A1817" s="567"/>
    </row>
    <row r="1818" spans="1:1">
      <c r="A1818" s="567"/>
    </row>
    <row r="1819" spans="1:1">
      <c r="A1819" s="567"/>
    </row>
    <row r="1820" spans="1:1">
      <c r="A1820" s="567"/>
    </row>
    <row r="1821" spans="1:1">
      <c r="A1821" s="567"/>
    </row>
    <row r="1822" spans="1:1">
      <c r="A1822" s="567"/>
    </row>
    <row r="1823" spans="1:1">
      <c r="A1823" s="567"/>
    </row>
    <row r="1824" spans="1:1">
      <c r="A1824" s="567"/>
    </row>
    <row r="1825" spans="1:1">
      <c r="A1825" s="567"/>
    </row>
    <row r="1826" spans="1:1">
      <c r="A1826" s="567"/>
    </row>
    <row r="1827" spans="1:1">
      <c r="A1827" s="567"/>
    </row>
    <row r="1828" spans="1:1">
      <c r="A1828" s="567"/>
    </row>
    <row r="1829" spans="1:1">
      <c r="A1829" s="567"/>
    </row>
    <row r="1830" spans="1:1">
      <c r="A1830" s="567"/>
    </row>
    <row r="1831" spans="1:1">
      <c r="A1831" s="567"/>
    </row>
    <row r="1832" spans="1:1">
      <c r="A1832" s="567"/>
    </row>
    <row r="1833" spans="1:1">
      <c r="A1833" s="567"/>
    </row>
    <row r="1834" spans="1:1">
      <c r="A1834" s="567"/>
    </row>
    <row r="1835" spans="1:1">
      <c r="A1835" s="567"/>
    </row>
    <row r="1836" spans="1:1">
      <c r="A1836" s="567"/>
    </row>
    <row r="1837" spans="1:1">
      <c r="A1837" s="567"/>
    </row>
    <row r="1838" spans="1:1">
      <c r="A1838" s="567"/>
    </row>
    <row r="1839" spans="1:1">
      <c r="A1839" s="567"/>
    </row>
    <row r="1840" spans="1:1">
      <c r="A1840" s="567"/>
    </row>
    <row r="1841" spans="1:1">
      <c r="A1841" s="567"/>
    </row>
    <row r="1842" spans="1:1">
      <c r="A1842" s="567"/>
    </row>
    <row r="1843" spans="1:1">
      <c r="A1843" s="567"/>
    </row>
    <row r="1844" spans="1:1">
      <c r="A1844" s="567"/>
    </row>
    <row r="1845" spans="1:1">
      <c r="A1845" s="567"/>
    </row>
    <row r="1846" spans="1:1">
      <c r="A1846" s="567"/>
    </row>
    <row r="1847" spans="1:1">
      <c r="A1847" s="567"/>
    </row>
    <row r="1848" spans="1:1">
      <c r="A1848" s="567"/>
    </row>
    <row r="1849" spans="1:1">
      <c r="A1849" s="567"/>
    </row>
    <row r="1850" spans="1:1">
      <c r="A1850" s="567"/>
    </row>
    <row r="1851" spans="1:1">
      <c r="A1851" s="567"/>
    </row>
    <row r="1852" spans="1:1">
      <c r="A1852" s="567"/>
    </row>
    <row r="1853" spans="1:1">
      <c r="A1853" s="567"/>
    </row>
    <row r="1854" spans="1:1">
      <c r="A1854" s="567"/>
    </row>
    <row r="1855" spans="1:1">
      <c r="A1855" s="567"/>
    </row>
    <row r="1856" spans="1:1">
      <c r="A1856" s="567"/>
    </row>
    <row r="1857" spans="1:1">
      <c r="A1857" s="567"/>
    </row>
    <row r="1858" spans="1:1">
      <c r="A1858" s="567"/>
    </row>
    <row r="1859" spans="1:1">
      <c r="A1859" s="567"/>
    </row>
    <row r="1860" spans="1:1">
      <c r="A1860" s="567"/>
    </row>
    <row r="1861" spans="1:1">
      <c r="A1861" s="567"/>
    </row>
    <row r="1862" spans="1:1">
      <c r="A1862" s="567"/>
    </row>
    <row r="1863" spans="1:1">
      <c r="A1863" s="567"/>
    </row>
    <row r="1864" spans="1:1">
      <c r="A1864" s="567"/>
    </row>
    <row r="1865" spans="1:1">
      <c r="A1865" s="567"/>
    </row>
    <row r="1866" spans="1:1">
      <c r="A1866" s="567"/>
    </row>
    <row r="1867" spans="1:1">
      <c r="A1867" s="567"/>
    </row>
    <row r="1868" spans="1:1">
      <c r="A1868" s="567"/>
    </row>
    <row r="1869" spans="1:1">
      <c r="A1869" s="567"/>
    </row>
    <row r="1870" spans="1:1">
      <c r="A1870" s="567"/>
    </row>
    <row r="1871" spans="1:1">
      <c r="A1871" s="567"/>
    </row>
    <row r="1872" spans="1:1">
      <c r="A1872" s="567"/>
    </row>
    <row r="1873" spans="1:1">
      <c r="A1873" s="567"/>
    </row>
    <row r="1874" spans="1:1">
      <c r="A1874" s="567"/>
    </row>
    <row r="1875" spans="1:1">
      <c r="A1875" s="567"/>
    </row>
    <row r="1876" spans="1:1">
      <c r="A1876" s="567"/>
    </row>
    <row r="1877" spans="1:1">
      <c r="A1877" s="567"/>
    </row>
    <row r="1878" spans="1:1">
      <c r="A1878" s="567"/>
    </row>
    <row r="1879" spans="1:1">
      <c r="A1879" s="567"/>
    </row>
    <row r="1880" spans="1:1">
      <c r="A1880" s="567"/>
    </row>
    <row r="1881" spans="1:1">
      <c r="A1881" s="567"/>
    </row>
    <row r="1882" spans="1:1">
      <c r="A1882" s="567"/>
    </row>
    <row r="1883" spans="1:1">
      <c r="A1883" s="567"/>
    </row>
    <row r="1884" spans="1:1">
      <c r="A1884" s="567"/>
    </row>
    <row r="1885" spans="1:1">
      <c r="A1885" s="567"/>
    </row>
    <row r="1886" spans="1:1">
      <c r="A1886" s="567"/>
    </row>
    <row r="1887" spans="1:1">
      <c r="A1887" s="567"/>
    </row>
    <row r="1888" spans="1:1">
      <c r="A1888" s="567"/>
    </row>
    <row r="1889" spans="1:1">
      <c r="A1889" s="567"/>
    </row>
    <row r="1890" spans="1:1">
      <c r="A1890" s="567"/>
    </row>
    <row r="1891" spans="1:1">
      <c r="A1891" s="567"/>
    </row>
    <row r="1892" spans="1:1">
      <c r="A1892" s="567"/>
    </row>
    <row r="1893" spans="1:1">
      <c r="A1893" s="567"/>
    </row>
    <row r="1894" spans="1:1">
      <c r="A1894" s="567"/>
    </row>
    <row r="1895" spans="1:1">
      <c r="A1895" s="567"/>
    </row>
    <row r="1896" spans="1:1">
      <c r="A1896" s="567"/>
    </row>
    <row r="1897" spans="1:1">
      <c r="A1897" s="567"/>
    </row>
    <row r="1898" spans="1:1">
      <c r="A1898" s="567"/>
    </row>
    <row r="1899" spans="1:1">
      <c r="A1899" s="567"/>
    </row>
    <row r="1900" spans="1:1">
      <c r="A1900" s="567"/>
    </row>
    <row r="1901" spans="1:1">
      <c r="A1901" s="567"/>
    </row>
    <row r="1902" spans="1:1">
      <c r="A1902" s="567"/>
    </row>
    <row r="1903" spans="1:1">
      <c r="A1903" s="567"/>
    </row>
    <row r="1904" spans="1:1">
      <c r="A1904" s="567"/>
    </row>
    <row r="1905" spans="1:1">
      <c r="A1905" s="567"/>
    </row>
    <row r="1906" spans="1:1">
      <c r="A1906" s="567"/>
    </row>
    <row r="1907" spans="1:1">
      <c r="A1907" s="567"/>
    </row>
    <row r="1908" spans="1:1">
      <c r="A1908" s="567"/>
    </row>
    <row r="1909" spans="1:1">
      <c r="A1909" s="567"/>
    </row>
    <row r="1910" spans="1:1">
      <c r="A1910" s="567"/>
    </row>
    <row r="1911" spans="1:1">
      <c r="A1911" s="567"/>
    </row>
    <row r="1912" spans="1:1">
      <c r="A1912" s="567"/>
    </row>
    <row r="1913" spans="1:1">
      <c r="A1913" s="567"/>
    </row>
    <row r="1914" spans="1:1">
      <c r="A1914" s="567"/>
    </row>
    <row r="1915" spans="1:1">
      <c r="A1915" s="567"/>
    </row>
    <row r="1916" spans="1:1">
      <c r="A1916" s="567"/>
    </row>
    <row r="1917" spans="1:1">
      <c r="A1917" s="567"/>
    </row>
    <row r="1918" spans="1:1">
      <c r="A1918" s="567"/>
    </row>
    <row r="1919" spans="1:1">
      <c r="A1919" s="567"/>
    </row>
    <row r="1920" spans="1:1">
      <c r="A1920" s="567"/>
    </row>
    <row r="1921" spans="1:1">
      <c r="A1921" s="567"/>
    </row>
    <row r="1922" spans="1:1">
      <c r="A1922" s="567"/>
    </row>
    <row r="1923" spans="1:1">
      <c r="A1923" s="567"/>
    </row>
    <row r="1924" spans="1:1">
      <c r="A1924" s="567"/>
    </row>
    <row r="1925" spans="1:1">
      <c r="A1925" s="567"/>
    </row>
    <row r="1926" spans="1:1">
      <c r="A1926" s="567"/>
    </row>
    <row r="1927" spans="1:1">
      <c r="A1927" s="567"/>
    </row>
    <row r="1928" spans="1:1">
      <c r="A1928" s="567"/>
    </row>
    <row r="1929" spans="1:1">
      <c r="A1929" s="567"/>
    </row>
    <row r="1930" spans="1:1">
      <c r="A1930" s="567"/>
    </row>
    <row r="1931" spans="1:1">
      <c r="A1931" s="567"/>
    </row>
    <row r="1932" spans="1:1">
      <c r="A1932" s="567"/>
    </row>
    <row r="1933" spans="1:1">
      <c r="A1933" s="567"/>
    </row>
    <row r="1934" spans="1:1">
      <c r="A1934" s="567"/>
    </row>
    <row r="1935" spans="1:1">
      <c r="A1935" s="567"/>
    </row>
    <row r="1936" spans="1:1">
      <c r="A1936" s="567"/>
    </row>
    <row r="1937" spans="1:1">
      <c r="A1937" s="567"/>
    </row>
    <row r="1938" spans="1:1">
      <c r="A1938" s="567"/>
    </row>
    <row r="1939" spans="1:1">
      <c r="A1939" s="567"/>
    </row>
    <row r="1940" spans="1:1">
      <c r="A1940" s="567"/>
    </row>
    <row r="1941" spans="1:1">
      <c r="A1941" s="567"/>
    </row>
    <row r="1942" spans="1:1">
      <c r="A1942" s="567"/>
    </row>
    <row r="1943" spans="1:1">
      <c r="A1943" s="567"/>
    </row>
    <row r="1944" spans="1:1">
      <c r="A1944" s="567"/>
    </row>
    <row r="1945" spans="1:1">
      <c r="A1945" s="567"/>
    </row>
    <row r="1946" spans="1:1">
      <c r="A1946" s="567"/>
    </row>
    <row r="1947" spans="1:1">
      <c r="A1947" s="567"/>
    </row>
    <row r="1948" spans="1:1">
      <c r="A1948" s="567"/>
    </row>
    <row r="1949" spans="1:1">
      <c r="A1949" s="567"/>
    </row>
    <row r="1950" spans="1:1">
      <c r="A1950" s="567"/>
    </row>
    <row r="1951" spans="1:1">
      <c r="A1951" s="567"/>
    </row>
    <row r="1952" spans="1:1">
      <c r="A1952" s="567"/>
    </row>
    <row r="1953" spans="1:1">
      <c r="A1953" s="567"/>
    </row>
    <row r="1954" spans="1:1">
      <c r="A1954" s="567"/>
    </row>
    <row r="1955" spans="1:1">
      <c r="A1955" s="567"/>
    </row>
    <row r="1956" spans="1:1">
      <c r="A1956" s="567"/>
    </row>
    <row r="1957" spans="1:1">
      <c r="A1957" s="567"/>
    </row>
    <row r="1958" spans="1:1">
      <c r="A1958" s="567"/>
    </row>
    <row r="1959" spans="1:1">
      <c r="A1959" s="567"/>
    </row>
    <row r="1960" spans="1:1">
      <c r="A1960" s="567"/>
    </row>
    <row r="1961" spans="1:1">
      <c r="A1961" s="567"/>
    </row>
    <row r="1962" spans="1:1">
      <c r="A1962" s="567"/>
    </row>
    <row r="1963" spans="1:1">
      <c r="A1963" s="567"/>
    </row>
    <row r="1964" spans="1:1">
      <c r="A1964" s="567"/>
    </row>
    <row r="1965" spans="1:1">
      <c r="A1965" s="567"/>
    </row>
    <row r="1966" spans="1:1">
      <c r="A1966" s="567"/>
    </row>
    <row r="1967" spans="1:1">
      <c r="A1967" s="567"/>
    </row>
    <row r="1968" spans="1:1">
      <c r="A1968" s="567"/>
    </row>
    <row r="1969" spans="1:1">
      <c r="A1969" s="567"/>
    </row>
    <row r="1970" spans="1:1">
      <c r="A1970" s="567"/>
    </row>
    <row r="1971" spans="1:1">
      <c r="A1971" s="567"/>
    </row>
    <row r="1972" spans="1:1">
      <c r="A1972" s="567"/>
    </row>
    <row r="1973" spans="1:1">
      <c r="A1973" s="567"/>
    </row>
    <row r="1974" spans="1:1">
      <c r="A1974" s="567"/>
    </row>
    <row r="1975" spans="1:1">
      <c r="A1975" s="567"/>
    </row>
    <row r="1976" spans="1:1">
      <c r="A1976" s="567"/>
    </row>
    <row r="1977" spans="1:1">
      <c r="A1977" s="567"/>
    </row>
    <row r="1978" spans="1:1">
      <c r="A1978" s="567"/>
    </row>
    <row r="1979" spans="1:1">
      <c r="A1979" s="567"/>
    </row>
    <row r="1980" spans="1:1">
      <c r="A1980" s="567"/>
    </row>
    <row r="1981" spans="1:1">
      <c r="A1981" s="567"/>
    </row>
    <row r="1982" spans="1:1">
      <c r="A1982" s="567"/>
    </row>
    <row r="1983" spans="1:1">
      <c r="A1983" s="567"/>
    </row>
    <row r="1984" spans="1:1">
      <c r="A1984" s="567"/>
    </row>
    <row r="1985" spans="1:1">
      <c r="A1985" s="567"/>
    </row>
    <row r="1986" spans="1:1">
      <c r="A1986" s="567"/>
    </row>
    <row r="1987" spans="1:1">
      <c r="A1987" s="567"/>
    </row>
    <row r="1988" spans="1:1">
      <c r="A1988" s="567"/>
    </row>
    <row r="1989" spans="1:1">
      <c r="A1989" s="567"/>
    </row>
    <row r="1990" spans="1:1">
      <c r="A1990" s="567"/>
    </row>
    <row r="1991" spans="1:1">
      <c r="A1991" s="567"/>
    </row>
    <row r="1992" spans="1:1">
      <c r="A1992" s="567"/>
    </row>
    <row r="1993" spans="1:1">
      <c r="A1993" s="567"/>
    </row>
    <row r="1994" spans="1:1">
      <c r="A1994" s="567"/>
    </row>
    <row r="1995" spans="1:1">
      <c r="A1995" s="567"/>
    </row>
    <row r="1996" spans="1:1">
      <c r="A1996" s="567"/>
    </row>
    <row r="1997" spans="1:1">
      <c r="A1997" s="567"/>
    </row>
    <row r="1998" spans="1:1">
      <c r="A1998" s="567"/>
    </row>
    <row r="1999" spans="1:1">
      <c r="A1999" s="567"/>
    </row>
    <row r="2000" spans="1:1">
      <c r="A2000" s="567"/>
    </row>
    <row r="2001" spans="1:1">
      <c r="A2001" s="567"/>
    </row>
    <row r="2002" spans="1:1">
      <c r="A2002" s="567"/>
    </row>
    <row r="2003" spans="1:1">
      <c r="A2003" s="567"/>
    </row>
    <row r="2004" spans="1:1">
      <c r="A2004" s="567"/>
    </row>
    <row r="2005" spans="1:1">
      <c r="A2005" s="567"/>
    </row>
    <row r="2006" spans="1:1">
      <c r="A2006" s="567"/>
    </row>
    <row r="2007" spans="1:1">
      <c r="A2007" s="567"/>
    </row>
    <row r="2008" spans="1:1">
      <c r="A2008" s="567"/>
    </row>
    <row r="2009" spans="1:1">
      <c r="A2009" s="567"/>
    </row>
    <row r="2010" spans="1:1">
      <c r="A2010" s="567"/>
    </row>
    <row r="2011" spans="1:1">
      <c r="A2011" s="567"/>
    </row>
    <row r="2012" spans="1:1">
      <c r="A2012" s="567"/>
    </row>
    <row r="2013" spans="1:1">
      <c r="A2013" s="567"/>
    </row>
    <row r="2014" spans="1:1">
      <c r="A2014" s="567"/>
    </row>
    <row r="2015" spans="1:1">
      <c r="A2015" s="567"/>
    </row>
    <row r="2016" spans="1:1">
      <c r="A2016" s="567"/>
    </row>
    <row r="2017" spans="1:1">
      <c r="A2017" s="567"/>
    </row>
    <row r="2018" spans="1:1">
      <c r="A2018" s="567"/>
    </row>
    <row r="2019" spans="1:1">
      <c r="A2019" s="567"/>
    </row>
    <row r="2020" spans="1:1">
      <c r="A2020" s="567"/>
    </row>
    <row r="2021" spans="1:1">
      <c r="A2021" s="567"/>
    </row>
    <row r="2022" spans="1:1">
      <c r="A2022" s="567"/>
    </row>
    <row r="2023" spans="1:1">
      <c r="A2023" s="567"/>
    </row>
    <row r="2024" spans="1:1">
      <c r="A2024" s="567"/>
    </row>
    <row r="2025" spans="1:1">
      <c r="A2025" s="567"/>
    </row>
    <row r="2026" spans="1:1">
      <c r="A2026" s="567"/>
    </row>
    <row r="2027" spans="1:1">
      <c r="A2027" s="567"/>
    </row>
    <row r="2028" spans="1:1">
      <c r="A2028" s="567"/>
    </row>
    <row r="2029" spans="1:1">
      <c r="A2029" s="567"/>
    </row>
    <row r="2030" spans="1:1">
      <c r="A2030" s="567"/>
    </row>
    <row r="2031" spans="1:1">
      <c r="A2031" s="567"/>
    </row>
    <row r="2032" spans="1:1">
      <c r="A2032" s="567"/>
    </row>
    <row r="2033" spans="1:1">
      <c r="A2033" s="567"/>
    </row>
    <row r="2034" spans="1:1">
      <c r="A2034" s="567"/>
    </row>
    <row r="2035" spans="1:1">
      <c r="A2035" s="567"/>
    </row>
    <row r="2036" spans="1:1">
      <c r="A2036" s="567"/>
    </row>
    <row r="2037" spans="1:1">
      <c r="A2037" s="567"/>
    </row>
    <row r="2038" spans="1:1">
      <c r="A2038" s="567"/>
    </row>
    <row r="2039" spans="1:1">
      <c r="A2039" s="567"/>
    </row>
    <row r="2040" spans="1:1">
      <c r="A2040" s="567"/>
    </row>
    <row r="2041" spans="1:1">
      <c r="A2041" s="567"/>
    </row>
    <row r="2042" spans="1:1">
      <c r="A2042" s="567"/>
    </row>
    <row r="2043" spans="1:1">
      <c r="A2043" s="567"/>
    </row>
    <row r="2044" spans="1:1">
      <c r="A2044" s="567"/>
    </row>
    <row r="2045" spans="1:1">
      <c r="A2045" s="567"/>
    </row>
    <row r="2046" spans="1:1">
      <c r="A2046" s="567"/>
    </row>
    <row r="2047" spans="1:1">
      <c r="A2047" s="567"/>
    </row>
    <row r="2048" spans="1:1">
      <c r="A2048" s="567"/>
    </row>
    <row r="2049" spans="1:1">
      <c r="A2049" s="567"/>
    </row>
    <row r="2050" spans="1:1">
      <c r="A2050" s="567"/>
    </row>
    <row r="2051" spans="1:1">
      <c r="A2051" s="567"/>
    </row>
    <row r="2052" spans="1:1">
      <c r="A2052" s="567"/>
    </row>
    <row r="2053" spans="1:1">
      <c r="A2053" s="567"/>
    </row>
    <row r="2054" spans="1:1">
      <c r="A2054" s="567"/>
    </row>
    <row r="2055" spans="1:1">
      <c r="A2055" s="567"/>
    </row>
    <row r="2056" spans="1:1">
      <c r="A2056" s="567"/>
    </row>
    <row r="2057" spans="1:1">
      <c r="A2057" s="567"/>
    </row>
    <row r="2058" spans="1:1">
      <c r="A2058" s="567"/>
    </row>
    <row r="2059" spans="1:1">
      <c r="A2059" s="567"/>
    </row>
    <row r="2060" spans="1:1">
      <c r="A2060" s="567"/>
    </row>
    <row r="2061" spans="1:1">
      <c r="A2061" s="567"/>
    </row>
    <row r="2062" spans="1:1">
      <c r="A2062" s="567"/>
    </row>
    <row r="2063" spans="1:1">
      <c r="A2063" s="567"/>
    </row>
    <row r="2064" spans="1:1">
      <c r="A2064" s="567"/>
    </row>
    <row r="2065" spans="1:1">
      <c r="A2065" s="567"/>
    </row>
    <row r="2066" spans="1:1">
      <c r="A2066" s="567"/>
    </row>
    <row r="2067" spans="1:1">
      <c r="A2067" s="567"/>
    </row>
    <row r="2068" spans="1:1">
      <c r="A2068" s="567"/>
    </row>
    <row r="2069" spans="1:1">
      <c r="A2069" s="567"/>
    </row>
    <row r="2070" spans="1:1">
      <c r="A2070" s="567"/>
    </row>
    <row r="2071" spans="1:1">
      <c r="A2071" s="567"/>
    </row>
    <row r="2072" spans="1:1">
      <c r="A2072" s="567"/>
    </row>
    <row r="2073" spans="1:1">
      <c r="A2073" s="567"/>
    </row>
    <row r="2074" spans="1:1">
      <c r="A2074" s="567"/>
    </row>
    <row r="2075" spans="1:1">
      <c r="A2075" s="567"/>
    </row>
    <row r="2076" spans="1:1">
      <c r="A2076" s="567"/>
    </row>
    <row r="2077" spans="1:1">
      <c r="A2077" s="567"/>
    </row>
    <row r="2078" spans="1:1">
      <c r="A2078" s="567"/>
    </row>
    <row r="2079" spans="1:1">
      <c r="A2079" s="567"/>
    </row>
    <row r="2080" spans="1:1">
      <c r="A2080" s="567"/>
    </row>
    <row r="2081" spans="1:1">
      <c r="A2081" s="567"/>
    </row>
    <row r="2082" spans="1:1">
      <c r="A2082" s="567"/>
    </row>
    <row r="2083" spans="1:1">
      <c r="A2083" s="567"/>
    </row>
    <row r="2084" spans="1:1">
      <c r="A2084" s="567"/>
    </row>
    <row r="2085" spans="1:1">
      <c r="A2085" s="567"/>
    </row>
    <row r="2086" spans="1:1">
      <c r="A2086" s="567"/>
    </row>
    <row r="2087" spans="1:1">
      <c r="A2087" s="567"/>
    </row>
    <row r="2088" spans="1:1">
      <c r="A2088" s="567"/>
    </row>
    <row r="2089" spans="1:1">
      <c r="A2089" s="567"/>
    </row>
    <row r="2090" spans="1:1">
      <c r="A2090" s="567"/>
    </row>
    <row r="2091" spans="1:1">
      <c r="A2091" s="567"/>
    </row>
    <row r="2092" spans="1:1">
      <c r="A2092" s="567"/>
    </row>
    <row r="2093" spans="1:1">
      <c r="A2093" s="567"/>
    </row>
    <row r="2094" spans="1:1">
      <c r="A2094" s="567"/>
    </row>
    <row r="2095" spans="1:1">
      <c r="A2095" s="567"/>
    </row>
    <row r="2096" spans="1:1">
      <c r="A2096" s="567"/>
    </row>
    <row r="2097" spans="1:1">
      <c r="A2097" s="567"/>
    </row>
    <row r="2098" spans="1:1">
      <c r="A2098" s="567"/>
    </row>
    <row r="2099" spans="1:1">
      <c r="A2099" s="567"/>
    </row>
    <row r="2100" spans="1:1">
      <c r="A2100" s="567"/>
    </row>
    <row r="2101" spans="1:1">
      <c r="A2101" s="567"/>
    </row>
    <row r="2102" spans="1:1">
      <c r="A2102" s="567"/>
    </row>
    <row r="2103" spans="1:1">
      <c r="A2103" s="567"/>
    </row>
    <row r="2104" spans="1:1">
      <c r="A2104" s="567"/>
    </row>
    <row r="2105" spans="1:1">
      <c r="A2105" s="567"/>
    </row>
    <row r="2106" spans="1:1">
      <c r="A2106" s="567"/>
    </row>
    <row r="2107" spans="1:1">
      <c r="A2107" s="567"/>
    </row>
    <row r="2108" spans="1:1">
      <c r="A2108" s="567"/>
    </row>
    <row r="2109" spans="1:1">
      <c r="A2109" s="567"/>
    </row>
    <row r="2110" spans="1:1">
      <c r="A2110" s="567"/>
    </row>
    <row r="2111" spans="1:1">
      <c r="A2111" s="567"/>
    </row>
    <row r="2112" spans="1:1">
      <c r="A2112" s="567"/>
    </row>
    <row r="2113" spans="1:1">
      <c r="A2113" s="567"/>
    </row>
    <row r="2114" spans="1:1">
      <c r="A2114" s="567"/>
    </row>
    <row r="2115" spans="1:1">
      <c r="A2115" s="567"/>
    </row>
    <row r="2116" spans="1:1">
      <c r="A2116" s="567"/>
    </row>
    <row r="2117" spans="1:1">
      <c r="A2117" s="567"/>
    </row>
    <row r="2118" spans="1:1">
      <c r="A2118" s="567"/>
    </row>
    <row r="2119" spans="1:1">
      <c r="A2119" s="567"/>
    </row>
    <row r="2120" spans="1:1">
      <c r="A2120" s="567"/>
    </row>
    <row r="2121" spans="1:1">
      <c r="A2121" s="567"/>
    </row>
    <row r="2122" spans="1:1">
      <c r="A2122" s="567"/>
    </row>
    <row r="2123" spans="1:1">
      <c r="A2123" s="567"/>
    </row>
    <row r="2124" spans="1:1">
      <c r="A2124" s="567"/>
    </row>
    <row r="2125" spans="1:1">
      <c r="A2125" s="567"/>
    </row>
    <row r="2126" spans="1:1">
      <c r="A2126" s="567"/>
    </row>
    <row r="2127" spans="1:1">
      <c r="A2127" s="567"/>
    </row>
    <row r="2128" spans="1:1">
      <c r="A2128" s="567"/>
    </row>
    <row r="2129" spans="1:1">
      <c r="A2129" s="567"/>
    </row>
    <row r="2130" spans="1:1">
      <c r="A2130" s="567"/>
    </row>
    <row r="2131" spans="1:1">
      <c r="A2131" s="567"/>
    </row>
    <row r="2132" spans="1:1">
      <c r="A2132" s="567"/>
    </row>
    <row r="2133" spans="1:1">
      <c r="A2133" s="567"/>
    </row>
    <row r="2134" spans="1:1">
      <c r="A2134" s="567"/>
    </row>
    <row r="2135" spans="1:1">
      <c r="A2135" s="567"/>
    </row>
    <row r="2136" spans="1:1">
      <c r="A2136" s="567"/>
    </row>
    <row r="2137" spans="1:1">
      <c r="A2137" s="567"/>
    </row>
    <row r="2138" spans="1:1">
      <c r="A2138" s="567"/>
    </row>
    <row r="2139" spans="1:1">
      <c r="A2139" s="567"/>
    </row>
    <row r="2140" spans="1:1">
      <c r="A2140" s="567"/>
    </row>
    <row r="2141" spans="1:1">
      <c r="A2141" s="567"/>
    </row>
    <row r="2142" spans="1:1">
      <c r="A2142" s="567"/>
    </row>
    <row r="2143" spans="1:1">
      <c r="A2143" s="567"/>
    </row>
    <row r="2144" spans="1:1">
      <c r="A2144" s="567"/>
    </row>
    <row r="2145" spans="1:1">
      <c r="A2145" s="567"/>
    </row>
    <row r="2146" spans="1:1">
      <c r="A2146" s="567"/>
    </row>
    <row r="2147" spans="1:1">
      <c r="A2147" s="567"/>
    </row>
    <row r="2148" spans="1:1">
      <c r="A2148" s="567"/>
    </row>
    <row r="2149" spans="1:1">
      <c r="A2149" s="567"/>
    </row>
    <row r="2150" spans="1:1">
      <c r="A2150" s="567"/>
    </row>
    <row r="2151" spans="1:1">
      <c r="A2151" s="567"/>
    </row>
    <row r="2152" spans="1:1">
      <c r="A2152" s="567"/>
    </row>
    <row r="2153" spans="1:1">
      <c r="A2153" s="567"/>
    </row>
    <row r="2154" spans="1:1">
      <c r="A2154" s="567"/>
    </row>
    <row r="2155" spans="1:1">
      <c r="A2155" s="567"/>
    </row>
    <row r="2156" spans="1:1">
      <c r="A2156" s="567"/>
    </row>
    <row r="2157" spans="1:1">
      <c r="A2157" s="567"/>
    </row>
    <row r="2158" spans="1:1">
      <c r="A2158" s="567"/>
    </row>
    <row r="2159" spans="1:1">
      <c r="A2159" s="567"/>
    </row>
    <row r="2160" spans="1:1">
      <c r="A2160" s="567"/>
    </row>
    <row r="2161" spans="1:1">
      <c r="A2161" s="567"/>
    </row>
    <row r="2162" spans="1:1">
      <c r="A2162" s="567"/>
    </row>
    <row r="2163" spans="1:1">
      <c r="A2163" s="567"/>
    </row>
    <row r="2164" spans="1:1">
      <c r="A2164" s="567"/>
    </row>
    <row r="2165" spans="1:1">
      <c r="A2165" s="567"/>
    </row>
    <row r="2166" spans="1:1">
      <c r="A2166" s="567"/>
    </row>
    <row r="2167" spans="1:1">
      <c r="A2167" s="567"/>
    </row>
    <row r="2168" spans="1:1">
      <c r="A2168" s="567"/>
    </row>
    <row r="2169" spans="1:1">
      <c r="A2169" s="567"/>
    </row>
    <row r="2170" spans="1:1">
      <c r="A2170" s="567"/>
    </row>
    <row r="2171" spans="1:1">
      <c r="A2171" s="567"/>
    </row>
    <row r="2172" spans="1:1">
      <c r="A2172" s="567"/>
    </row>
    <row r="2173" spans="1:1">
      <c r="A2173" s="567"/>
    </row>
    <row r="2174" spans="1:1">
      <c r="A2174" s="567"/>
    </row>
    <row r="2175" spans="1:1">
      <c r="A2175" s="567"/>
    </row>
    <row r="2176" spans="1:1">
      <c r="A2176" s="567"/>
    </row>
    <row r="2177" spans="1:1">
      <c r="A2177" s="567"/>
    </row>
    <row r="2178" spans="1:1">
      <c r="A2178" s="567"/>
    </row>
    <row r="2179" spans="1:1">
      <c r="A2179" s="567"/>
    </row>
    <row r="2180" spans="1:1">
      <c r="A2180" s="567"/>
    </row>
    <row r="2181" spans="1:1">
      <c r="A2181" s="567"/>
    </row>
    <row r="2182" spans="1:1">
      <c r="A2182" s="567"/>
    </row>
    <row r="2183" spans="1:1">
      <c r="A2183" s="567"/>
    </row>
    <row r="2184" spans="1:1">
      <c r="A2184" s="567"/>
    </row>
    <row r="2185" spans="1:1">
      <c r="A2185" s="567"/>
    </row>
    <row r="2186" spans="1:1">
      <c r="A2186" s="567"/>
    </row>
    <row r="2187" spans="1:1">
      <c r="A2187" s="567"/>
    </row>
    <row r="2188" spans="1:1">
      <c r="A2188" s="567"/>
    </row>
    <row r="2189" spans="1:1">
      <c r="A2189" s="567"/>
    </row>
    <row r="2190" spans="1:1">
      <c r="A2190" s="567"/>
    </row>
    <row r="2191" spans="1:1">
      <c r="A2191" s="567"/>
    </row>
    <row r="2192" spans="1:1">
      <c r="A2192" s="567"/>
    </row>
    <row r="2193" spans="1:1">
      <c r="A2193" s="567"/>
    </row>
    <row r="2194" spans="1:1">
      <c r="A2194" s="567"/>
    </row>
    <row r="2195" spans="1:1">
      <c r="A2195" s="567"/>
    </row>
    <row r="2196" spans="1:1">
      <c r="A2196" s="567"/>
    </row>
    <row r="2197" spans="1:1">
      <c r="A2197" s="567"/>
    </row>
    <row r="2198" spans="1:1">
      <c r="A2198" s="567"/>
    </row>
    <row r="2199" spans="1:1">
      <c r="A2199" s="567"/>
    </row>
    <row r="2200" spans="1:1">
      <c r="A2200" s="567"/>
    </row>
    <row r="2201" spans="1:1">
      <c r="A2201" s="567"/>
    </row>
    <row r="2202" spans="1:1">
      <c r="A2202" s="567"/>
    </row>
    <row r="2203" spans="1:1">
      <c r="A2203" s="567"/>
    </row>
    <row r="2204" spans="1:1">
      <c r="A2204" s="567"/>
    </row>
    <row r="2205" spans="1:1">
      <c r="A2205" s="567"/>
    </row>
    <row r="2206" spans="1:1">
      <c r="A2206" s="567"/>
    </row>
    <row r="2207" spans="1:1">
      <c r="A2207" s="567"/>
    </row>
    <row r="2208" spans="1:1">
      <c r="A2208" s="567"/>
    </row>
    <row r="2209" spans="1:1">
      <c r="A2209" s="567"/>
    </row>
    <row r="2210" spans="1:1">
      <c r="A2210" s="567"/>
    </row>
    <row r="2211" spans="1:1">
      <c r="A2211" s="567"/>
    </row>
    <row r="2212" spans="1:1">
      <c r="A2212" s="567"/>
    </row>
    <row r="2213" spans="1:1">
      <c r="A2213" s="567"/>
    </row>
    <row r="2214" spans="1:1">
      <c r="A2214" s="567"/>
    </row>
    <row r="2215" spans="1:1">
      <c r="A2215" s="567"/>
    </row>
    <row r="2216" spans="1:1">
      <c r="A2216" s="567"/>
    </row>
    <row r="2217" spans="1:1">
      <c r="A2217" s="567"/>
    </row>
    <row r="2218" spans="1:1">
      <c r="A2218" s="567"/>
    </row>
    <row r="2219" spans="1:1">
      <c r="A2219" s="567"/>
    </row>
    <row r="2220" spans="1:1">
      <c r="A2220" s="567"/>
    </row>
    <row r="2221" spans="1:1">
      <c r="A2221" s="567"/>
    </row>
    <row r="2222" spans="1:1">
      <c r="A2222" s="567"/>
    </row>
    <row r="2223" spans="1:1">
      <c r="A2223" s="567"/>
    </row>
    <row r="2224" spans="1:1">
      <c r="A2224" s="567"/>
    </row>
    <row r="2225" spans="1:1">
      <c r="A2225" s="567"/>
    </row>
    <row r="2226" spans="1:1">
      <c r="A2226" s="567"/>
    </row>
    <row r="2227" spans="1:1">
      <c r="A2227" s="567"/>
    </row>
    <row r="2228" spans="1:1">
      <c r="A2228" s="567"/>
    </row>
    <row r="2229" spans="1:1">
      <c r="A2229" s="567"/>
    </row>
    <row r="2230" spans="1:1">
      <c r="A2230" s="567"/>
    </row>
    <row r="2231" spans="1:1">
      <c r="A2231" s="567"/>
    </row>
    <row r="2232" spans="1:1">
      <c r="A2232" s="567"/>
    </row>
    <row r="2233" spans="1:1">
      <c r="A2233" s="567"/>
    </row>
    <row r="2234" spans="1:1">
      <c r="A2234" s="567"/>
    </row>
    <row r="2235" spans="1:1">
      <c r="A2235" s="567"/>
    </row>
    <row r="2236" spans="1:1">
      <c r="A2236" s="567"/>
    </row>
    <row r="2237" spans="1:1">
      <c r="A2237" s="567"/>
    </row>
    <row r="2238" spans="1:1">
      <c r="A2238" s="567"/>
    </row>
    <row r="2239" spans="1:1">
      <c r="A2239" s="567"/>
    </row>
    <row r="2240" spans="1:1">
      <c r="A2240" s="567"/>
    </row>
    <row r="2241" spans="1:1">
      <c r="A2241" s="567"/>
    </row>
    <row r="2242" spans="1:1">
      <c r="A2242" s="567"/>
    </row>
    <row r="2243" spans="1:1">
      <c r="A2243" s="567"/>
    </row>
    <row r="2244" spans="1:1">
      <c r="A2244" s="567"/>
    </row>
    <row r="2245" spans="1:1">
      <c r="A2245" s="567"/>
    </row>
    <row r="2246" spans="1:1">
      <c r="A2246" s="567"/>
    </row>
    <row r="2247" spans="1:1">
      <c r="A2247" s="567"/>
    </row>
    <row r="2248" spans="1:1">
      <c r="A2248" s="567"/>
    </row>
    <row r="2249" spans="1:1">
      <c r="A2249" s="567"/>
    </row>
    <row r="2250" spans="1:1">
      <c r="A2250" s="567"/>
    </row>
    <row r="2251" spans="1:1">
      <c r="A2251" s="567"/>
    </row>
    <row r="2252" spans="1:1">
      <c r="A2252" s="567"/>
    </row>
    <row r="2253" spans="1:1">
      <c r="A2253" s="567"/>
    </row>
    <row r="2254" spans="1:1">
      <c r="A2254" s="567"/>
    </row>
    <row r="2255" spans="1:1">
      <c r="A2255" s="567"/>
    </row>
    <row r="2256" spans="1:1">
      <c r="A2256" s="567"/>
    </row>
    <row r="2257" spans="1:1">
      <c r="A2257" s="567"/>
    </row>
    <row r="2258" spans="1:1">
      <c r="A2258" s="567"/>
    </row>
    <row r="2259" spans="1:1">
      <c r="A2259" s="567"/>
    </row>
    <row r="2260" spans="1:1">
      <c r="A2260" s="567"/>
    </row>
    <row r="2261" spans="1:1">
      <c r="A2261" s="567"/>
    </row>
    <row r="2262" spans="1:1">
      <c r="A2262" s="567"/>
    </row>
    <row r="2263" spans="1:1">
      <c r="A2263" s="567"/>
    </row>
    <row r="2264" spans="1:1">
      <c r="A2264" s="567"/>
    </row>
    <row r="2265" spans="1:1">
      <c r="A2265" s="567"/>
    </row>
    <row r="2266" spans="1:1">
      <c r="A2266" s="567"/>
    </row>
    <row r="2267" spans="1:1">
      <c r="A2267" s="567"/>
    </row>
    <row r="2268" spans="1:1">
      <c r="A2268" s="567"/>
    </row>
    <row r="2269" spans="1:1">
      <c r="A2269" s="567"/>
    </row>
    <row r="2270" spans="1:1">
      <c r="A2270" s="567"/>
    </row>
    <row r="2271" spans="1:1">
      <c r="A2271" s="567"/>
    </row>
    <row r="2272" spans="1:1">
      <c r="A2272" s="567"/>
    </row>
    <row r="2273" spans="1:1">
      <c r="A2273" s="567"/>
    </row>
    <row r="2274" spans="1:1">
      <c r="A2274" s="567"/>
    </row>
    <row r="2275" spans="1:1">
      <c r="A2275" s="567"/>
    </row>
    <row r="2276" spans="1:1">
      <c r="A2276" s="567"/>
    </row>
    <row r="2277" spans="1:1">
      <c r="A2277" s="567"/>
    </row>
    <row r="2278" spans="1:1">
      <c r="A2278" s="567"/>
    </row>
    <row r="2279" spans="1:1">
      <c r="A2279" s="567"/>
    </row>
    <row r="2280" spans="1:1">
      <c r="A2280" s="567"/>
    </row>
    <row r="2281" spans="1:1">
      <c r="A2281" s="567"/>
    </row>
    <row r="2282" spans="1:1">
      <c r="A2282" s="567"/>
    </row>
    <row r="2283" spans="1:1">
      <c r="A2283" s="567"/>
    </row>
    <row r="2284" spans="1:1">
      <c r="A2284" s="567"/>
    </row>
    <row r="2285" spans="1:1">
      <c r="A2285" s="567"/>
    </row>
    <row r="2286" spans="1:1">
      <c r="A2286" s="567"/>
    </row>
    <row r="2287" spans="1:1">
      <c r="A2287" s="567"/>
    </row>
    <row r="2288" spans="1:1">
      <c r="A2288" s="567"/>
    </row>
    <row r="2289" spans="1:1">
      <c r="A2289" s="567"/>
    </row>
    <row r="2290" spans="1:1">
      <c r="A2290" s="567"/>
    </row>
    <row r="2291" spans="1:1">
      <c r="A2291" s="567"/>
    </row>
    <row r="2292" spans="1:1">
      <c r="A2292" s="567"/>
    </row>
    <row r="2293" spans="1:1">
      <c r="A2293" s="567"/>
    </row>
    <row r="2294" spans="1:1">
      <c r="A2294" s="567"/>
    </row>
    <row r="2295" spans="1:1">
      <c r="A2295" s="567"/>
    </row>
    <row r="2296" spans="1:1">
      <c r="A2296" s="567"/>
    </row>
    <row r="2297" spans="1:1">
      <c r="A2297" s="567"/>
    </row>
    <row r="2298" spans="1:1">
      <c r="A2298" s="567"/>
    </row>
    <row r="2299" spans="1:1">
      <c r="A2299" s="567"/>
    </row>
    <row r="2300" spans="1:1">
      <c r="A2300" s="567"/>
    </row>
    <row r="2301" spans="1:1">
      <c r="A2301" s="567"/>
    </row>
    <row r="2302" spans="1:1">
      <c r="A2302" s="567"/>
    </row>
    <row r="2303" spans="1:1">
      <c r="A2303" s="567"/>
    </row>
    <row r="2304" spans="1:1">
      <c r="A2304" s="567"/>
    </row>
    <row r="2305" spans="1:1">
      <c r="A2305" s="567"/>
    </row>
    <row r="2306" spans="1:1">
      <c r="A2306" s="567"/>
    </row>
    <row r="2307" spans="1:1">
      <c r="A2307" s="567"/>
    </row>
    <row r="2308" spans="1:1">
      <c r="A2308" s="567"/>
    </row>
    <row r="2309" spans="1:1">
      <c r="A2309" s="567"/>
    </row>
    <row r="2310" spans="1:1">
      <c r="A2310" s="567"/>
    </row>
    <row r="2311" spans="1:1">
      <c r="A2311" s="567"/>
    </row>
    <row r="2312" spans="1:1">
      <c r="A2312" s="567"/>
    </row>
    <row r="2313" spans="1:1">
      <c r="A2313" s="567"/>
    </row>
    <row r="2314" spans="1:1">
      <c r="A2314" s="567"/>
    </row>
    <row r="2315" spans="1:1">
      <c r="A2315" s="567"/>
    </row>
    <row r="2316" spans="1:1">
      <c r="A2316" s="567"/>
    </row>
    <row r="2317" spans="1:1">
      <c r="A2317" s="567"/>
    </row>
    <row r="2318" spans="1:1">
      <c r="A2318" s="567"/>
    </row>
    <row r="2319" spans="1:1">
      <c r="A2319" s="567"/>
    </row>
    <row r="2320" spans="1:1">
      <c r="A2320" s="567"/>
    </row>
    <row r="2321" spans="1:1">
      <c r="A2321" s="567"/>
    </row>
    <row r="2322" spans="1:1">
      <c r="A2322" s="567"/>
    </row>
    <row r="2323" spans="1:1">
      <c r="A2323" s="567"/>
    </row>
    <row r="2324" spans="1:1">
      <c r="A2324" s="567"/>
    </row>
    <row r="2325" spans="1:1">
      <c r="A2325" s="567"/>
    </row>
    <row r="2326" spans="1:1">
      <c r="A2326" s="567"/>
    </row>
    <row r="2327" spans="1:1">
      <c r="A2327" s="567"/>
    </row>
    <row r="2328" spans="1:1">
      <c r="A2328" s="567"/>
    </row>
    <row r="2329" spans="1:1">
      <c r="A2329" s="567"/>
    </row>
    <row r="2330" spans="1:1">
      <c r="A2330" s="567"/>
    </row>
    <row r="2331" spans="1:1">
      <c r="A2331" s="567"/>
    </row>
    <row r="2332" spans="1:1">
      <c r="A2332" s="567"/>
    </row>
    <row r="2333" spans="1:1">
      <c r="A2333" s="567"/>
    </row>
    <row r="2334" spans="1:1">
      <c r="A2334" s="567"/>
    </row>
    <row r="2335" spans="1:1">
      <c r="A2335" s="567"/>
    </row>
    <row r="2336" spans="1:1">
      <c r="A2336" s="567"/>
    </row>
    <row r="2337" spans="1:1">
      <c r="A2337" s="567"/>
    </row>
    <row r="2338" spans="1:1">
      <c r="A2338" s="567"/>
    </row>
    <row r="2339" spans="1:1">
      <c r="A2339" s="567"/>
    </row>
    <row r="2340" spans="1:1">
      <c r="A2340" s="567"/>
    </row>
    <row r="2341" spans="1:1">
      <c r="A2341" s="567"/>
    </row>
    <row r="2342" spans="1:1">
      <c r="A2342" s="567"/>
    </row>
    <row r="2343" spans="1:1">
      <c r="A2343" s="567"/>
    </row>
    <row r="2344" spans="1:1">
      <c r="A2344" s="567"/>
    </row>
    <row r="2345" spans="1:1">
      <c r="A2345" s="567"/>
    </row>
    <row r="2346" spans="1:1">
      <c r="A2346" s="567"/>
    </row>
    <row r="2347" spans="1:1">
      <c r="A2347" s="567"/>
    </row>
    <row r="2348" spans="1:1">
      <c r="A2348" s="567"/>
    </row>
    <row r="2349" spans="1:1">
      <c r="A2349" s="567"/>
    </row>
    <row r="2350" spans="1:1">
      <c r="A2350" s="567"/>
    </row>
    <row r="2351" spans="1:1">
      <c r="A2351" s="567"/>
    </row>
    <row r="2352" spans="1:1">
      <c r="A2352" s="567"/>
    </row>
    <row r="2353" spans="1:1">
      <c r="A2353" s="567"/>
    </row>
    <row r="2354" spans="1:1">
      <c r="A2354" s="567"/>
    </row>
    <row r="2355" spans="1:1">
      <c r="A2355" s="567"/>
    </row>
    <row r="2356" spans="1:1">
      <c r="A2356" s="567"/>
    </row>
    <row r="2357" spans="1:1">
      <c r="A2357" s="567"/>
    </row>
    <row r="2358" spans="1:1">
      <c r="A2358" s="567"/>
    </row>
    <row r="2359" spans="1:1">
      <c r="A2359" s="567"/>
    </row>
    <row r="2360" spans="1:1">
      <c r="A2360" s="567"/>
    </row>
    <row r="2361" spans="1:1">
      <c r="A2361" s="567"/>
    </row>
    <row r="2362" spans="1:1">
      <c r="A2362" s="567"/>
    </row>
    <row r="2363" spans="1:1">
      <c r="A2363" s="567"/>
    </row>
    <row r="2364" spans="1:1">
      <c r="A2364" s="567"/>
    </row>
    <row r="2365" spans="1:1">
      <c r="A2365" s="567"/>
    </row>
    <row r="2366" spans="1:1">
      <c r="A2366" s="567"/>
    </row>
    <row r="2367" spans="1:1">
      <c r="A2367" s="567"/>
    </row>
    <row r="2368" spans="1:1">
      <c r="A2368" s="567"/>
    </row>
    <row r="2369" spans="1:1">
      <c r="A2369" s="567"/>
    </row>
    <row r="2370" spans="1:1">
      <c r="A2370" s="567"/>
    </row>
    <row r="2371" spans="1:1">
      <c r="A2371" s="567"/>
    </row>
    <row r="2372" spans="1:1">
      <c r="A2372" s="567"/>
    </row>
    <row r="2373" spans="1:1">
      <c r="A2373" s="567"/>
    </row>
    <row r="2374" spans="1:1">
      <c r="A2374" s="567"/>
    </row>
    <row r="2375" spans="1:1">
      <c r="A2375" s="567"/>
    </row>
    <row r="2376" spans="1:1">
      <c r="A2376" s="567"/>
    </row>
    <row r="2377" spans="1:1">
      <c r="A2377" s="567"/>
    </row>
    <row r="2378" spans="1:1">
      <c r="A2378" s="567"/>
    </row>
    <row r="2379" spans="1:1">
      <c r="A2379" s="567"/>
    </row>
    <row r="2380" spans="1:1">
      <c r="A2380" s="567"/>
    </row>
    <row r="2381" spans="1:1">
      <c r="A2381" s="567"/>
    </row>
    <row r="2382" spans="1:1">
      <c r="A2382" s="567"/>
    </row>
    <row r="2383" spans="1:1">
      <c r="A2383" s="567"/>
    </row>
    <row r="2384" spans="1:1">
      <c r="A2384" s="567"/>
    </row>
    <row r="2385" spans="1:1">
      <c r="A2385" s="567"/>
    </row>
    <row r="2386" spans="1:1">
      <c r="A2386" s="567"/>
    </row>
    <row r="2387" spans="1:1">
      <c r="A2387" s="567"/>
    </row>
    <row r="2388" spans="1:1">
      <c r="A2388" s="567"/>
    </row>
    <row r="2389" spans="1:1">
      <c r="A2389" s="567"/>
    </row>
    <row r="2390" spans="1:1">
      <c r="A2390" s="567"/>
    </row>
    <row r="2391" spans="1:1">
      <c r="A2391" s="567"/>
    </row>
    <row r="2392" spans="1:1">
      <c r="A2392" s="567"/>
    </row>
    <row r="2393" spans="1:1">
      <c r="A2393" s="567"/>
    </row>
    <row r="2394" spans="1:1">
      <c r="A2394" s="567"/>
    </row>
    <row r="2395" spans="1:1">
      <c r="A2395" s="567"/>
    </row>
    <row r="2396" spans="1:1">
      <c r="A2396" s="567"/>
    </row>
    <row r="2397" spans="1:1">
      <c r="A2397" s="567"/>
    </row>
    <row r="2398" spans="1:1">
      <c r="A2398" s="567"/>
    </row>
    <row r="2399" spans="1:1">
      <c r="A2399" s="567"/>
    </row>
    <row r="2400" spans="1:1">
      <c r="A2400" s="567"/>
    </row>
    <row r="2401" spans="1:1">
      <c r="A2401" s="567"/>
    </row>
    <row r="2402" spans="1:1">
      <c r="A2402" s="567"/>
    </row>
    <row r="2403" spans="1:1">
      <c r="A2403" s="567"/>
    </row>
    <row r="2404" spans="1:1">
      <c r="A2404" s="567"/>
    </row>
    <row r="2405" spans="1:1">
      <c r="A2405" s="567"/>
    </row>
    <row r="2406" spans="1:1">
      <c r="A2406" s="567"/>
    </row>
    <row r="2407" spans="1:1">
      <c r="A2407" s="567"/>
    </row>
    <row r="2408" spans="1:1">
      <c r="A2408" s="567"/>
    </row>
    <row r="2409" spans="1:1">
      <c r="A2409" s="567"/>
    </row>
    <row r="2410" spans="1:1">
      <c r="A2410" s="567"/>
    </row>
    <row r="2411" spans="1:1">
      <c r="A2411" s="567"/>
    </row>
    <row r="2412" spans="1:1">
      <c r="A2412" s="567"/>
    </row>
    <row r="2413" spans="1:1">
      <c r="A2413" s="567"/>
    </row>
    <row r="2414" spans="1:1">
      <c r="A2414" s="567"/>
    </row>
    <row r="2415" spans="1:1">
      <c r="A2415" s="567"/>
    </row>
    <row r="2416" spans="1:1">
      <c r="A2416" s="567"/>
    </row>
    <row r="2417" spans="1:1">
      <c r="A2417" s="567"/>
    </row>
    <row r="2418" spans="1:1">
      <c r="A2418" s="567"/>
    </row>
    <row r="2419" spans="1:1">
      <c r="A2419" s="567"/>
    </row>
    <row r="2420" spans="1:1">
      <c r="A2420" s="567"/>
    </row>
    <row r="2421" spans="1:1">
      <c r="A2421" s="567"/>
    </row>
    <row r="2422" spans="1:1">
      <c r="A2422" s="567"/>
    </row>
    <row r="2423" spans="1:1">
      <c r="A2423" s="567"/>
    </row>
    <row r="2424" spans="1:1">
      <c r="A2424" s="567"/>
    </row>
    <row r="2425" spans="1:1">
      <c r="A2425" s="567"/>
    </row>
    <row r="2426" spans="1:1">
      <c r="A2426" s="567"/>
    </row>
    <row r="2427" spans="1:1">
      <c r="A2427" s="567"/>
    </row>
    <row r="2428" spans="1:1">
      <c r="A2428" s="567"/>
    </row>
    <row r="2429" spans="1:1">
      <c r="A2429" s="567"/>
    </row>
    <row r="2430" spans="1:1">
      <c r="A2430" s="567"/>
    </row>
    <row r="2431" spans="1:1">
      <c r="A2431" s="567"/>
    </row>
    <row r="2432" spans="1:1">
      <c r="A2432" s="567"/>
    </row>
    <row r="2433" spans="1:1">
      <c r="A2433" s="567"/>
    </row>
    <row r="2434" spans="1:1">
      <c r="A2434" s="567"/>
    </row>
    <row r="2435" spans="1:1">
      <c r="A2435" s="567"/>
    </row>
    <row r="2436" spans="1:1">
      <c r="A2436" s="567"/>
    </row>
    <row r="2437" spans="1:1">
      <c r="A2437" s="567"/>
    </row>
    <row r="2438" spans="1:1">
      <c r="A2438" s="567"/>
    </row>
    <row r="2439" spans="1:1">
      <c r="A2439" s="567"/>
    </row>
    <row r="2440" spans="1:1">
      <c r="A2440" s="567"/>
    </row>
    <row r="2441" spans="1:1">
      <c r="A2441" s="567"/>
    </row>
    <row r="2442" spans="1:1">
      <c r="A2442" s="567"/>
    </row>
    <row r="2443" spans="1:1">
      <c r="A2443" s="567"/>
    </row>
    <row r="2444" spans="1:1">
      <c r="A2444" s="567"/>
    </row>
    <row r="2445" spans="1:1">
      <c r="A2445" s="567"/>
    </row>
    <row r="2446" spans="1:1">
      <c r="A2446" s="567"/>
    </row>
    <row r="2447" spans="1:1">
      <c r="A2447" s="567"/>
    </row>
    <row r="2448" spans="1:1">
      <c r="A2448" s="567"/>
    </row>
    <row r="2449" spans="1:1">
      <c r="A2449" s="567"/>
    </row>
    <row r="2450" spans="1:1">
      <c r="A2450" s="567"/>
    </row>
    <row r="2451" spans="1:1">
      <c r="A2451" s="567"/>
    </row>
    <row r="2452" spans="1:1">
      <c r="A2452" s="567"/>
    </row>
    <row r="2453" spans="1:1">
      <c r="A2453" s="567"/>
    </row>
    <row r="2454" spans="1:1">
      <c r="A2454" s="567"/>
    </row>
    <row r="2455" spans="1:1">
      <c r="A2455" s="567"/>
    </row>
    <row r="2456" spans="1:1">
      <c r="A2456" s="567"/>
    </row>
    <row r="2457" spans="1:1">
      <c r="A2457" s="567"/>
    </row>
    <row r="2458" spans="1:1">
      <c r="A2458" s="567"/>
    </row>
    <row r="2459" spans="1:1">
      <c r="A2459" s="567"/>
    </row>
    <row r="2460" spans="1:1">
      <c r="A2460" s="567"/>
    </row>
    <row r="2461" spans="1:1">
      <c r="A2461" s="567"/>
    </row>
    <row r="2462" spans="1:1">
      <c r="A2462" s="567"/>
    </row>
    <row r="2463" spans="1:1">
      <c r="A2463" s="567"/>
    </row>
    <row r="2464" spans="1:1">
      <c r="A2464" s="567"/>
    </row>
    <row r="2465" spans="1:1">
      <c r="A2465" s="567"/>
    </row>
    <row r="2466" spans="1:1">
      <c r="A2466" s="567"/>
    </row>
    <row r="2467" spans="1:1">
      <c r="A2467" s="567"/>
    </row>
    <row r="2468" spans="1:1">
      <c r="A2468" s="567"/>
    </row>
    <row r="2469" spans="1:1">
      <c r="A2469" s="567"/>
    </row>
    <row r="2470" spans="1:1">
      <c r="A2470" s="567"/>
    </row>
    <row r="2471" spans="1:1">
      <c r="A2471" s="567"/>
    </row>
    <row r="2472" spans="1:1">
      <c r="A2472" s="567"/>
    </row>
    <row r="2473" spans="1:1">
      <c r="A2473" s="567"/>
    </row>
    <row r="2474" spans="1:1">
      <c r="A2474" s="567"/>
    </row>
    <row r="2475" spans="1:1">
      <c r="A2475" s="567"/>
    </row>
    <row r="2476" spans="1:1">
      <c r="A2476" s="567"/>
    </row>
    <row r="2477" spans="1:1">
      <c r="A2477" s="567"/>
    </row>
    <row r="2478" spans="1:1">
      <c r="A2478" s="567"/>
    </row>
    <row r="2479" spans="1:1">
      <c r="A2479" s="567"/>
    </row>
    <row r="2480" spans="1:1">
      <c r="A2480" s="567"/>
    </row>
    <row r="2481" spans="1:1">
      <c r="A2481" s="567"/>
    </row>
    <row r="2482" spans="1:1">
      <c r="A2482" s="567"/>
    </row>
    <row r="2483" spans="1:1">
      <c r="A2483" s="567"/>
    </row>
    <row r="2484" spans="1:1">
      <c r="A2484" s="567"/>
    </row>
    <row r="2485" spans="1:1">
      <c r="A2485" s="567"/>
    </row>
    <row r="2486" spans="1:1">
      <c r="A2486" s="567"/>
    </row>
    <row r="2487" spans="1:1">
      <c r="A2487" s="567"/>
    </row>
    <row r="2488" spans="1:1">
      <c r="A2488" s="567"/>
    </row>
    <row r="2489" spans="1:1">
      <c r="A2489" s="567"/>
    </row>
    <row r="2490" spans="1:1">
      <c r="A2490" s="567"/>
    </row>
    <row r="2491" spans="1:1">
      <c r="A2491" s="567"/>
    </row>
    <row r="2492" spans="1:1">
      <c r="A2492" s="567"/>
    </row>
    <row r="2493" spans="1:1">
      <c r="A2493" s="567"/>
    </row>
    <row r="2494" spans="1:1">
      <c r="A2494" s="567"/>
    </row>
    <row r="2495" spans="1:1">
      <c r="A2495" s="567"/>
    </row>
    <row r="2496" spans="1:1">
      <c r="A2496" s="567"/>
    </row>
    <row r="2497" spans="1:1">
      <c r="A2497" s="567"/>
    </row>
    <row r="2498" spans="1:1">
      <c r="A2498" s="567"/>
    </row>
    <row r="2499" spans="1:1">
      <c r="A2499" s="567"/>
    </row>
    <row r="2500" spans="1:1">
      <c r="A2500" s="567"/>
    </row>
    <row r="2501" spans="1:1">
      <c r="A2501" s="567"/>
    </row>
    <row r="2502" spans="1:1">
      <c r="A2502" s="567"/>
    </row>
    <row r="2503" spans="1:1">
      <c r="A2503" s="567"/>
    </row>
    <row r="2504" spans="1:1">
      <c r="A2504" s="567"/>
    </row>
    <row r="2505" spans="1:1">
      <c r="A2505" s="567"/>
    </row>
    <row r="2506" spans="1:1">
      <c r="A2506" s="567"/>
    </row>
    <row r="2507" spans="1:1">
      <c r="A2507" s="567"/>
    </row>
    <row r="2508" spans="1:1">
      <c r="A2508" s="567"/>
    </row>
    <row r="2509" spans="1:1">
      <c r="A2509" s="567"/>
    </row>
    <row r="2510" spans="1:1">
      <c r="A2510" s="567"/>
    </row>
    <row r="2511" spans="1:1">
      <c r="A2511" s="567"/>
    </row>
    <row r="2512" spans="1:1">
      <c r="A2512" s="567"/>
    </row>
    <row r="2513" spans="1:1">
      <c r="A2513" s="567"/>
    </row>
    <row r="2514" spans="1:1">
      <c r="A2514" s="567"/>
    </row>
    <row r="2515" spans="1:1">
      <c r="A2515" s="567"/>
    </row>
    <row r="2516" spans="1:1">
      <c r="A2516" s="567"/>
    </row>
    <row r="2517" spans="1:1">
      <c r="A2517" s="567"/>
    </row>
    <row r="2518" spans="1:1">
      <c r="A2518" s="567"/>
    </row>
    <row r="2519" spans="1:1">
      <c r="A2519" s="567"/>
    </row>
    <row r="2520" spans="1:1">
      <c r="A2520" s="567"/>
    </row>
    <row r="2521" spans="1:1">
      <c r="A2521" s="567"/>
    </row>
    <row r="2522" spans="1:1">
      <c r="A2522" s="567"/>
    </row>
    <row r="2523" spans="1:1">
      <c r="A2523" s="567"/>
    </row>
    <row r="2524" spans="1:1">
      <c r="A2524" s="567"/>
    </row>
    <row r="2525" spans="1:1">
      <c r="A2525" s="567"/>
    </row>
    <row r="2526" spans="1:1">
      <c r="A2526" s="567"/>
    </row>
    <row r="2527" spans="1:1">
      <c r="A2527" s="567"/>
    </row>
    <row r="2528" spans="1:1">
      <c r="A2528" s="567"/>
    </row>
    <row r="2529" spans="1:1">
      <c r="A2529" s="567"/>
    </row>
    <row r="2530" spans="1:1">
      <c r="A2530" s="567"/>
    </row>
    <row r="2531" spans="1:1">
      <c r="A2531" s="567"/>
    </row>
    <row r="2532" spans="1:1">
      <c r="A2532" s="567"/>
    </row>
    <row r="2533" spans="1:1">
      <c r="A2533" s="567"/>
    </row>
    <row r="2534" spans="1:1">
      <c r="A2534" s="567"/>
    </row>
    <row r="2535" spans="1:1">
      <c r="A2535" s="567"/>
    </row>
    <row r="2536" spans="1:1">
      <c r="A2536" s="567"/>
    </row>
    <row r="2537" spans="1:1">
      <c r="A2537" s="567"/>
    </row>
    <row r="2538" spans="1:1">
      <c r="A2538" s="567"/>
    </row>
    <row r="2539" spans="1:1">
      <c r="A2539" s="567"/>
    </row>
    <row r="2540" spans="1:1">
      <c r="A2540" s="567"/>
    </row>
    <row r="2541" spans="1:1">
      <c r="A2541" s="567"/>
    </row>
    <row r="2542" spans="1:1">
      <c r="A2542" s="567"/>
    </row>
    <row r="2543" spans="1:1">
      <c r="A2543" s="567"/>
    </row>
    <row r="2544" spans="1:1">
      <c r="A2544" s="567"/>
    </row>
    <row r="2545" spans="1:1">
      <c r="A2545" s="567"/>
    </row>
    <row r="2546" spans="1:1">
      <c r="A2546" s="567"/>
    </row>
    <row r="2547" spans="1:1">
      <c r="A2547" s="567"/>
    </row>
    <row r="2548" spans="1:1">
      <c r="A2548" s="567"/>
    </row>
    <row r="2549" spans="1:1">
      <c r="A2549" s="567"/>
    </row>
    <row r="2550" spans="1:1">
      <c r="A2550" s="567"/>
    </row>
    <row r="2551" spans="1:1">
      <c r="A2551" s="567"/>
    </row>
    <row r="2552" spans="1:1">
      <c r="A2552" s="567"/>
    </row>
    <row r="2553" spans="1:1">
      <c r="A2553" s="567"/>
    </row>
    <row r="2554" spans="1:1">
      <c r="A2554" s="567"/>
    </row>
    <row r="2555" spans="1:1">
      <c r="A2555" s="567"/>
    </row>
    <row r="2556" spans="1:1">
      <c r="A2556" s="567"/>
    </row>
    <row r="2557" spans="1:1">
      <c r="A2557" s="567"/>
    </row>
    <row r="2558" spans="1:1">
      <c r="A2558" s="567"/>
    </row>
    <row r="2559" spans="1:1">
      <c r="A2559" s="567"/>
    </row>
    <row r="2560" spans="1:1">
      <c r="A2560" s="567"/>
    </row>
    <row r="2561" spans="1:1">
      <c r="A2561" s="567"/>
    </row>
    <row r="2562" spans="1:1">
      <c r="A2562" s="567"/>
    </row>
    <row r="2563" spans="1:1">
      <c r="A2563" s="567"/>
    </row>
    <row r="2564" spans="1:1">
      <c r="A2564" s="567"/>
    </row>
    <row r="2565" spans="1:1">
      <c r="A2565" s="567"/>
    </row>
    <row r="2566" spans="1:1">
      <c r="A2566" s="567"/>
    </row>
    <row r="2567" spans="1:1">
      <c r="A2567" s="567"/>
    </row>
    <row r="2568" spans="1:1">
      <c r="A2568" s="567"/>
    </row>
    <row r="2569" spans="1:1">
      <c r="A2569" s="567"/>
    </row>
    <row r="2570" spans="1:1">
      <c r="A2570" s="567"/>
    </row>
    <row r="2571" spans="1:1">
      <c r="A2571" s="567"/>
    </row>
    <row r="2572" spans="1:1">
      <c r="A2572" s="567"/>
    </row>
    <row r="2573" spans="1:1">
      <c r="A2573" s="567"/>
    </row>
    <row r="2574" spans="1:1">
      <c r="A2574" s="567"/>
    </row>
    <row r="2575" spans="1:1">
      <c r="A2575" s="567"/>
    </row>
    <row r="2576" spans="1:1">
      <c r="A2576" s="567"/>
    </row>
    <row r="2577" spans="1:1">
      <c r="A2577" s="567"/>
    </row>
    <row r="2578" spans="1:1">
      <c r="A2578" s="567"/>
    </row>
    <row r="2579" spans="1:1">
      <c r="A2579" s="567"/>
    </row>
    <row r="2580" spans="1:1">
      <c r="A2580" s="567"/>
    </row>
    <row r="2581" spans="1:1">
      <c r="A2581" s="567"/>
    </row>
    <row r="2582" spans="1:1">
      <c r="A2582" s="567"/>
    </row>
    <row r="2583" spans="1:1">
      <c r="A2583" s="567"/>
    </row>
    <row r="2584" spans="1:1">
      <c r="A2584" s="567"/>
    </row>
    <row r="2585" spans="1:1">
      <c r="A2585" s="567"/>
    </row>
    <row r="2586" spans="1:1">
      <c r="A2586" s="567"/>
    </row>
    <row r="2587" spans="1:1">
      <c r="A2587" s="567"/>
    </row>
    <row r="2588" spans="1:1">
      <c r="A2588" s="567"/>
    </row>
    <row r="2589" spans="1:1">
      <c r="A2589" s="567"/>
    </row>
    <row r="2590" spans="1:1">
      <c r="A2590" s="567"/>
    </row>
    <row r="2591" spans="1:1">
      <c r="A2591" s="567"/>
    </row>
    <row r="2592" spans="1:1">
      <c r="A2592" s="567"/>
    </row>
    <row r="2593" spans="1:1">
      <c r="A2593" s="567"/>
    </row>
    <row r="2594" spans="1:1">
      <c r="A2594" s="567"/>
    </row>
    <row r="2595" spans="1:1">
      <c r="A2595" s="567"/>
    </row>
    <row r="2596" spans="1:1">
      <c r="A2596" s="567"/>
    </row>
    <row r="2597" spans="1:1">
      <c r="A2597" s="567"/>
    </row>
    <row r="2598" spans="1:1">
      <c r="A2598" s="567"/>
    </row>
    <row r="2599" spans="1:1">
      <c r="A2599" s="567"/>
    </row>
    <row r="2600" spans="1:1">
      <c r="A2600" s="567"/>
    </row>
    <row r="2601" spans="1:1">
      <c r="A2601" s="567"/>
    </row>
    <row r="2602" spans="1:1">
      <c r="A2602" s="567"/>
    </row>
    <row r="2603" spans="1:1">
      <c r="A2603" s="567"/>
    </row>
    <row r="2604" spans="1:1">
      <c r="A2604" s="567"/>
    </row>
    <row r="2605" spans="1:1">
      <c r="A2605" s="567"/>
    </row>
    <row r="2606" spans="1:1">
      <c r="A2606" s="567"/>
    </row>
    <row r="2607" spans="1:1">
      <c r="A2607" s="567"/>
    </row>
    <row r="2608" spans="1:1">
      <c r="A2608" s="567"/>
    </row>
    <row r="2609" spans="1:1">
      <c r="A2609" s="567"/>
    </row>
    <row r="2610" spans="1:1">
      <c r="A2610" s="567"/>
    </row>
    <row r="2611" spans="1:1">
      <c r="A2611" s="567"/>
    </row>
    <row r="2612" spans="1:1">
      <c r="A2612" s="567"/>
    </row>
    <row r="2613" spans="1:1">
      <c r="A2613" s="567"/>
    </row>
    <row r="2614" spans="1:1">
      <c r="A2614" s="567"/>
    </row>
    <row r="2615" spans="1:1">
      <c r="A2615" s="567"/>
    </row>
    <row r="2616" spans="1:1">
      <c r="A2616" s="567"/>
    </row>
    <row r="2617" spans="1:1">
      <c r="A2617" s="567"/>
    </row>
    <row r="2618" spans="1:1">
      <c r="A2618" s="567"/>
    </row>
    <row r="2619" spans="1:1">
      <c r="A2619" s="567"/>
    </row>
    <row r="2620" spans="1:1">
      <c r="A2620" s="567"/>
    </row>
    <row r="2621" spans="1:1">
      <c r="A2621" s="567"/>
    </row>
    <row r="2622" spans="1:1">
      <c r="A2622" s="567"/>
    </row>
    <row r="2623" spans="1:1">
      <c r="A2623" s="567"/>
    </row>
    <row r="2624" spans="1:1">
      <c r="A2624" s="567"/>
    </row>
    <row r="2625" spans="1:1">
      <c r="A2625" s="567"/>
    </row>
    <row r="2626" spans="1:1">
      <c r="A2626" s="567"/>
    </row>
    <row r="2627" spans="1:1">
      <c r="A2627" s="567"/>
    </row>
    <row r="2628" spans="1:1">
      <c r="A2628" s="567"/>
    </row>
    <row r="2629" spans="1:1">
      <c r="A2629" s="567"/>
    </row>
    <row r="2630" spans="1:1">
      <c r="A2630" s="567"/>
    </row>
    <row r="2631" spans="1:1">
      <c r="A2631" s="567"/>
    </row>
    <row r="2632" spans="1:1">
      <c r="A2632" s="567"/>
    </row>
    <row r="2633" spans="1:1">
      <c r="A2633" s="567"/>
    </row>
    <row r="2634" spans="1:1">
      <c r="A2634" s="567"/>
    </row>
    <row r="2635" spans="1:1">
      <c r="A2635" s="567"/>
    </row>
    <row r="2636" spans="1:1">
      <c r="A2636" s="567"/>
    </row>
    <row r="2637" spans="1:1">
      <c r="A2637" s="567"/>
    </row>
    <row r="2638" spans="1:1">
      <c r="A2638" s="567"/>
    </row>
    <row r="2639" spans="1:1">
      <c r="A2639" s="567"/>
    </row>
    <row r="2640" spans="1:1">
      <c r="A2640" s="567"/>
    </row>
    <row r="2641" spans="1:1">
      <c r="A2641" s="567"/>
    </row>
    <row r="2642" spans="1:1">
      <c r="A2642" s="567"/>
    </row>
    <row r="2643" spans="1:1">
      <c r="A2643" s="567"/>
    </row>
    <row r="2644" spans="1:1">
      <c r="A2644" s="567"/>
    </row>
    <row r="2645" spans="1:1">
      <c r="A2645" s="567"/>
    </row>
    <row r="2646" spans="1:1">
      <c r="A2646" s="567"/>
    </row>
    <row r="2647" spans="1:1">
      <c r="A2647" s="567"/>
    </row>
    <row r="2648" spans="1:1">
      <c r="A2648" s="567"/>
    </row>
    <row r="2649" spans="1:1">
      <c r="A2649" s="567"/>
    </row>
    <row r="2650" spans="1:1">
      <c r="A2650" s="567"/>
    </row>
    <row r="2651" spans="1:1">
      <c r="A2651" s="567"/>
    </row>
    <row r="2652" spans="1:1">
      <c r="A2652" s="567"/>
    </row>
    <row r="2653" spans="1:1">
      <c r="A2653" s="567"/>
    </row>
    <row r="2654" spans="1:1">
      <c r="A2654" s="567"/>
    </row>
    <row r="2655" spans="1:1">
      <c r="A2655" s="567"/>
    </row>
    <row r="2656" spans="1:1">
      <c r="A2656" s="567"/>
    </row>
    <row r="2657" spans="1:1">
      <c r="A2657" s="567"/>
    </row>
    <row r="2658" spans="1:1">
      <c r="A2658" s="567"/>
    </row>
    <row r="2659" spans="1:1">
      <c r="A2659" s="567"/>
    </row>
    <row r="2660" spans="1:1">
      <c r="A2660" s="567"/>
    </row>
    <row r="2661" spans="1:1">
      <c r="A2661" s="567"/>
    </row>
    <row r="2662" spans="1:1">
      <c r="A2662" s="567"/>
    </row>
    <row r="2663" spans="1:1">
      <c r="A2663" s="567"/>
    </row>
    <row r="2664" spans="1:1">
      <c r="A2664" s="567"/>
    </row>
    <row r="2665" spans="1:1">
      <c r="A2665" s="567"/>
    </row>
    <row r="2666" spans="1:1">
      <c r="A2666" s="567"/>
    </row>
    <row r="2667" spans="1:1">
      <c r="A2667" s="567"/>
    </row>
    <row r="2668" spans="1:1">
      <c r="A2668" s="567"/>
    </row>
    <row r="2669" spans="1:1">
      <c r="A2669" s="567"/>
    </row>
    <row r="2670" spans="1:1">
      <c r="A2670" s="567"/>
    </row>
    <row r="2671" spans="1:1">
      <c r="A2671" s="567"/>
    </row>
    <row r="2672" spans="1:1">
      <c r="A2672" s="567"/>
    </row>
    <row r="2673" spans="1:1">
      <c r="A2673" s="567"/>
    </row>
    <row r="2674" spans="1:1">
      <c r="A2674" s="567"/>
    </row>
    <row r="2675" spans="1:1">
      <c r="A2675" s="567"/>
    </row>
    <row r="2676" spans="1:1">
      <c r="A2676" s="567"/>
    </row>
    <row r="2677" spans="1:1">
      <c r="A2677" s="567"/>
    </row>
    <row r="2678" spans="1:1">
      <c r="A2678" s="567"/>
    </row>
    <row r="2679" spans="1:1">
      <c r="A2679" s="567"/>
    </row>
    <row r="2680" spans="1:1">
      <c r="A2680" s="567"/>
    </row>
    <row r="2681" spans="1:1">
      <c r="A2681" s="567"/>
    </row>
    <row r="2682" spans="1:1">
      <c r="A2682" s="567"/>
    </row>
    <row r="2683" spans="1:1">
      <c r="A2683" s="567"/>
    </row>
    <row r="2684" spans="1:1">
      <c r="A2684" s="567"/>
    </row>
    <row r="2685" spans="1:1">
      <c r="A2685" s="567"/>
    </row>
    <row r="2686" spans="1:1">
      <c r="A2686" s="567"/>
    </row>
    <row r="2687" spans="1:1">
      <c r="A2687" s="567"/>
    </row>
    <row r="2688" spans="1:1">
      <c r="A2688" s="567"/>
    </row>
    <row r="2689" spans="1:1">
      <c r="A2689" s="567"/>
    </row>
    <row r="2690" spans="1:1">
      <c r="A2690" s="567"/>
    </row>
    <row r="2691" spans="1:1">
      <c r="A2691" s="567"/>
    </row>
    <row r="2692" spans="1:1">
      <c r="A2692" s="567"/>
    </row>
    <row r="2693" spans="1:1">
      <c r="A2693" s="567"/>
    </row>
    <row r="2694" spans="1:1">
      <c r="A2694" s="567"/>
    </row>
    <row r="2695" spans="1:1">
      <c r="A2695" s="567"/>
    </row>
    <row r="2696" spans="1:1">
      <c r="A2696" s="567"/>
    </row>
    <row r="2697" spans="1:1">
      <c r="A2697" s="567"/>
    </row>
    <row r="2698" spans="1:1">
      <c r="A2698" s="567"/>
    </row>
    <row r="2699" spans="1:1">
      <c r="A2699" s="567"/>
    </row>
    <row r="2700" spans="1:1">
      <c r="A2700" s="567"/>
    </row>
    <row r="2701" spans="1:1">
      <c r="A2701" s="567"/>
    </row>
    <row r="2702" spans="1:1">
      <c r="A2702" s="567"/>
    </row>
    <row r="2703" spans="1:1">
      <c r="A2703" s="567"/>
    </row>
    <row r="2704" spans="1:1">
      <c r="A2704" s="567"/>
    </row>
    <row r="2705" spans="1:1">
      <c r="A2705" s="567"/>
    </row>
    <row r="2706" spans="1:1">
      <c r="A2706" s="567"/>
    </row>
    <row r="2707" spans="1:1">
      <c r="A2707" s="567"/>
    </row>
    <row r="2708" spans="1:1">
      <c r="A2708" s="567"/>
    </row>
    <row r="2709" spans="1:1">
      <c r="A2709" s="567"/>
    </row>
    <row r="2710" spans="1:1">
      <c r="A2710" s="567"/>
    </row>
    <row r="2711" spans="1:1">
      <c r="A2711" s="567"/>
    </row>
    <row r="2712" spans="1:1">
      <c r="A2712" s="567"/>
    </row>
    <row r="2713" spans="1:1">
      <c r="A2713" s="567"/>
    </row>
    <row r="2714" spans="1:1">
      <c r="A2714" s="567"/>
    </row>
    <row r="2715" spans="1:1">
      <c r="A2715" s="567"/>
    </row>
    <row r="2716" spans="1:1">
      <c r="A2716" s="567"/>
    </row>
    <row r="2717" spans="1:1">
      <c r="A2717" s="567"/>
    </row>
    <row r="2718" spans="1:1">
      <c r="A2718" s="567"/>
    </row>
    <row r="2719" spans="1:1">
      <c r="A2719" s="567"/>
    </row>
    <row r="2720" spans="1:1">
      <c r="A2720" s="567"/>
    </row>
    <row r="2721" spans="1:1">
      <c r="A2721" s="567"/>
    </row>
    <row r="2722" spans="1:1">
      <c r="A2722" s="567"/>
    </row>
    <row r="2723" spans="1:1">
      <c r="A2723" s="567"/>
    </row>
    <row r="2724" spans="1:1">
      <c r="A2724" s="567"/>
    </row>
    <row r="2725" spans="1:1">
      <c r="A2725" s="567"/>
    </row>
    <row r="2726" spans="1:1">
      <c r="A2726" s="567"/>
    </row>
    <row r="2727" spans="1:1">
      <c r="A2727" s="567"/>
    </row>
    <row r="2728" spans="1:1">
      <c r="A2728" s="567"/>
    </row>
    <row r="2729" spans="1:1">
      <c r="A2729" s="567"/>
    </row>
    <row r="2730" spans="1:1">
      <c r="A2730" s="567"/>
    </row>
    <row r="2731" spans="1:1">
      <c r="A2731" s="567"/>
    </row>
    <row r="2732" spans="1:1">
      <c r="A2732" s="567"/>
    </row>
    <row r="2733" spans="1:1">
      <c r="A2733" s="567"/>
    </row>
    <row r="2734" spans="1:1">
      <c r="A2734" s="567"/>
    </row>
    <row r="2735" spans="1:1">
      <c r="A2735" s="567"/>
    </row>
    <row r="2736" spans="1:1">
      <c r="A2736" s="567"/>
    </row>
    <row r="2737" spans="1:1">
      <c r="A2737" s="567"/>
    </row>
    <row r="2738" spans="1:1">
      <c r="A2738" s="567"/>
    </row>
    <row r="2739" spans="1:1">
      <c r="A2739" s="567"/>
    </row>
    <row r="2740" spans="1:1">
      <c r="A2740" s="567"/>
    </row>
    <row r="2741" spans="1:1">
      <c r="A2741" s="567"/>
    </row>
    <row r="2742" spans="1:1">
      <c r="A2742" s="567"/>
    </row>
    <row r="2743" spans="1:1">
      <c r="A2743" s="567"/>
    </row>
    <row r="2744" spans="1:1">
      <c r="A2744" s="567"/>
    </row>
    <row r="2745" spans="1:1">
      <c r="A2745" s="567"/>
    </row>
    <row r="2746" spans="1:1">
      <c r="A2746" s="567"/>
    </row>
    <row r="2747" spans="1:1">
      <c r="A2747" s="567"/>
    </row>
    <row r="2748" spans="1:1">
      <c r="A2748" s="567"/>
    </row>
    <row r="2749" spans="1:1">
      <c r="A2749" s="567"/>
    </row>
    <row r="2750" spans="1:1">
      <c r="A2750" s="567"/>
    </row>
    <row r="2751" spans="1:1">
      <c r="A2751" s="567"/>
    </row>
    <row r="2752" spans="1:1">
      <c r="A2752" s="567"/>
    </row>
    <row r="2753" spans="1:1">
      <c r="A2753" s="567"/>
    </row>
    <row r="2754" spans="1:1">
      <c r="A2754" s="567"/>
    </row>
    <row r="2755" spans="1:1">
      <c r="A2755" s="567"/>
    </row>
    <row r="2756" spans="1:1">
      <c r="A2756" s="567"/>
    </row>
    <row r="2757" spans="1:1">
      <c r="A2757" s="567"/>
    </row>
    <row r="2758" spans="1:1">
      <c r="A2758" s="567"/>
    </row>
    <row r="2759" spans="1:1">
      <c r="A2759" s="567"/>
    </row>
    <row r="2760" spans="1:1">
      <c r="A2760" s="567"/>
    </row>
    <row r="2761" spans="1:1">
      <c r="A2761" s="567"/>
    </row>
    <row r="2762" spans="1:1">
      <c r="A2762" s="567"/>
    </row>
    <row r="2763" spans="1:1">
      <c r="A2763" s="567"/>
    </row>
    <row r="2764" spans="1:1">
      <c r="A2764" s="567"/>
    </row>
    <row r="2765" spans="1:1">
      <c r="A2765" s="567"/>
    </row>
    <row r="2766" spans="1:1">
      <c r="A2766" s="567"/>
    </row>
    <row r="2767" spans="1:1">
      <c r="A2767" s="567"/>
    </row>
    <row r="2768" spans="1:1">
      <c r="A2768" s="567"/>
    </row>
    <row r="2769" spans="1:1">
      <c r="A2769" s="567"/>
    </row>
    <row r="2770" spans="1:1">
      <c r="A2770" s="567"/>
    </row>
    <row r="2771" spans="1:1">
      <c r="A2771" s="567"/>
    </row>
    <row r="2772" spans="1:1">
      <c r="A2772" s="567"/>
    </row>
    <row r="2773" spans="1:1">
      <c r="A2773" s="567"/>
    </row>
    <row r="2774" spans="1:1">
      <c r="A2774" s="567"/>
    </row>
    <row r="2775" spans="1:1">
      <c r="A2775" s="567"/>
    </row>
    <row r="2776" spans="1:1">
      <c r="A2776" s="567"/>
    </row>
    <row r="2777" spans="1:1">
      <c r="A2777" s="567"/>
    </row>
    <row r="2778" spans="1:1">
      <c r="A2778" s="567"/>
    </row>
    <row r="2779" spans="1:1">
      <c r="A2779" s="567"/>
    </row>
    <row r="2780" spans="1:1">
      <c r="A2780" s="567"/>
    </row>
    <row r="2781" spans="1:1">
      <c r="A2781" s="567"/>
    </row>
    <row r="2782" spans="1:1">
      <c r="A2782" s="567"/>
    </row>
    <row r="2783" spans="1:1">
      <c r="A2783" s="567"/>
    </row>
    <row r="2784" spans="1:1">
      <c r="A2784" s="567"/>
    </row>
    <row r="2785" spans="1:1">
      <c r="A2785" s="567"/>
    </row>
    <row r="2786" spans="1:1">
      <c r="A2786" s="567"/>
    </row>
    <row r="2787" spans="1:1">
      <c r="A2787" s="567"/>
    </row>
    <row r="2788" spans="1:1">
      <c r="A2788" s="567"/>
    </row>
    <row r="2789" spans="1:1">
      <c r="A2789" s="567"/>
    </row>
    <row r="2790" spans="1:1">
      <c r="A2790" s="567"/>
    </row>
    <row r="2791" spans="1:1">
      <c r="A2791" s="567"/>
    </row>
    <row r="2792" spans="1:1">
      <c r="A2792" s="567"/>
    </row>
    <row r="2793" spans="1:1">
      <c r="A2793" s="567"/>
    </row>
    <row r="2794" spans="1:1">
      <c r="A2794" s="567"/>
    </row>
    <row r="2795" spans="1:1">
      <c r="A2795" s="567"/>
    </row>
    <row r="2796" spans="1:1">
      <c r="A2796" s="567"/>
    </row>
    <row r="2797" spans="1:1">
      <c r="A2797" s="567"/>
    </row>
    <row r="2798" spans="1:1">
      <c r="A2798" s="567"/>
    </row>
    <row r="2799" spans="1:1">
      <c r="A2799" s="567"/>
    </row>
    <row r="2800" spans="1:1">
      <c r="A2800" s="567"/>
    </row>
    <row r="2801" spans="1:1">
      <c r="A2801" s="567"/>
    </row>
    <row r="2802" spans="1:1">
      <c r="A2802" s="567"/>
    </row>
    <row r="2803" spans="1:1">
      <c r="A2803" s="567"/>
    </row>
    <row r="2804" spans="1:1">
      <c r="A2804" s="567"/>
    </row>
    <row r="2805" spans="1:1">
      <c r="A2805" s="567"/>
    </row>
    <row r="2806" spans="1:1">
      <c r="A2806" s="567"/>
    </row>
    <row r="2807" spans="1:1">
      <c r="A2807" s="567"/>
    </row>
    <row r="2808" spans="1:1">
      <c r="A2808" s="567"/>
    </row>
    <row r="2809" spans="1:1">
      <c r="A2809" s="567"/>
    </row>
    <row r="2810" spans="1:1">
      <c r="A2810" s="567"/>
    </row>
    <row r="2811" spans="1:1">
      <c r="A2811" s="567"/>
    </row>
    <row r="2812" spans="1:1">
      <c r="A2812" s="567"/>
    </row>
    <row r="2813" spans="1:1">
      <c r="A2813" s="567"/>
    </row>
    <row r="2814" spans="1:1">
      <c r="A2814" s="567"/>
    </row>
    <row r="2815" spans="1:1">
      <c r="A2815" s="567"/>
    </row>
    <row r="2816" spans="1:1">
      <c r="A2816" s="567"/>
    </row>
    <row r="2817" spans="1:1">
      <c r="A2817" s="567"/>
    </row>
    <row r="2818" spans="1:1">
      <c r="A2818" s="567"/>
    </row>
    <row r="2819" spans="1:1">
      <c r="A2819" s="567"/>
    </row>
    <row r="2820" spans="1:1">
      <c r="A2820" s="567"/>
    </row>
    <row r="2821" spans="1:1">
      <c r="A2821" s="567"/>
    </row>
    <row r="2822" spans="1:1">
      <c r="A2822" s="567"/>
    </row>
    <row r="2823" spans="1:1">
      <c r="A2823" s="567"/>
    </row>
    <row r="2824" spans="1:1">
      <c r="A2824" s="567"/>
    </row>
    <row r="2825" spans="1:1">
      <c r="A2825" s="567"/>
    </row>
    <row r="2826" spans="1:1">
      <c r="A2826" s="567"/>
    </row>
    <row r="2827" spans="1:1">
      <c r="A2827" s="567"/>
    </row>
    <row r="2828" spans="1:1">
      <c r="A2828" s="567"/>
    </row>
    <row r="2829" spans="1:1">
      <c r="A2829" s="567"/>
    </row>
    <row r="2830" spans="1:1">
      <c r="A2830" s="567"/>
    </row>
    <row r="2831" spans="1:1">
      <c r="A2831" s="567"/>
    </row>
    <row r="2832" spans="1:1">
      <c r="A2832" s="567"/>
    </row>
    <row r="2833" spans="1:1">
      <c r="A2833" s="567"/>
    </row>
    <row r="2834" spans="1:1">
      <c r="A2834" s="567"/>
    </row>
    <row r="2835" spans="1:1">
      <c r="A2835" s="567"/>
    </row>
    <row r="2836" spans="1:1">
      <c r="A2836" s="567"/>
    </row>
    <row r="2837" spans="1:1">
      <c r="A2837" s="567"/>
    </row>
    <row r="2838" spans="1:1">
      <c r="A2838" s="567"/>
    </row>
    <row r="2839" spans="1:1">
      <c r="A2839" s="567"/>
    </row>
    <row r="2840" spans="1:1">
      <c r="A2840" s="567"/>
    </row>
    <row r="2841" spans="1:1">
      <c r="A2841" s="567"/>
    </row>
    <row r="2842" spans="1:1">
      <c r="A2842" s="567"/>
    </row>
    <row r="2843" spans="1:1">
      <c r="A2843" s="567"/>
    </row>
    <row r="2844" spans="1:1">
      <c r="A2844" s="567"/>
    </row>
    <row r="2845" spans="1:1">
      <c r="A2845" s="567"/>
    </row>
    <row r="2846" spans="1:1">
      <c r="A2846" s="567"/>
    </row>
    <row r="2847" spans="1:1">
      <c r="A2847" s="567"/>
    </row>
    <row r="2848" spans="1:1">
      <c r="A2848" s="567"/>
    </row>
    <row r="2849" spans="1:1">
      <c r="A2849" s="567"/>
    </row>
    <row r="2850" spans="1:1">
      <c r="A2850" s="567"/>
    </row>
    <row r="2851" spans="1:1">
      <c r="A2851" s="567"/>
    </row>
    <row r="2852" spans="1:1">
      <c r="A2852" s="567"/>
    </row>
    <row r="2853" spans="1:1">
      <c r="A2853" s="567"/>
    </row>
    <row r="2854" spans="1:1">
      <c r="A2854" s="567"/>
    </row>
    <row r="2855" spans="1:1">
      <c r="A2855" s="567"/>
    </row>
    <row r="2856" spans="1:1">
      <c r="A2856" s="567"/>
    </row>
    <row r="2857" spans="1:1">
      <c r="A2857" s="567"/>
    </row>
    <row r="2858" spans="1:1">
      <c r="A2858" s="567"/>
    </row>
    <row r="2859" spans="1:1">
      <c r="A2859" s="567"/>
    </row>
    <row r="2860" spans="1:1">
      <c r="A2860" s="567"/>
    </row>
    <row r="2861" spans="1:1">
      <c r="A2861" s="567"/>
    </row>
    <row r="2862" spans="1:1">
      <c r="A2862" s="567"/>
    </row>
    <row r="2863" spans="1:1">
      <c r="A2863" s="567"/>
    </row>
    <row r="2864" spans="1:1">
      <c r="A2864" s="567"/>
    </row>
    <row r="2865" spans="1:1">
      <c r="A2865" s="567"/>
    </row>
    <row r="2866" spans="1:1">
      <c r="A2866" s="567"/>
    </row>
    <row r="2867" spans="1:1">
      <c r="A2867" s="567"/>
    </row>
    <row r="2868" spans="1:1">
      <c r="A2868" s="567"/>
    </row>
    <row r="2869" spans="1:1">
      <c r="A2869" s="567"/>
    </row>
    <row r="2870" spans="1:1">
      <c r="A2870" s="567"/>
    </row>
    <row r="2871" spans="1:1">
      <c r="A2871" s="567"/>
    </row>
    <row r="2872" spans="1:1">
      <c r="A2872" s="567"/>
    </row>
    <row r="2873" spans="1:1">
      <c r="A2873" s="567"/>
    </row>
    <row r="2874" spans="1:1">
      <c r="A2874" s="567"/>
    </row>
    <row r="2875" spans="1:1">
      <c r="A2875" s="567"/>
    </row>
    <row r="2876" spans="1:1">
      <c r="A2876" s="567"/>
    </row>
    <row r="2877" spans="1:1">
      <c r="A2877" s="567"/>
    </row>
    <row r="2878" spans="1:1">
      <c r="A2878" s="567"/>
    </row>
    <row r="2879" spans="1:1">
      <c r="A2879" s="567"/>
    </row>
    <row r="2880" spans="1:1">
      <c r="A2880" s="567"/>
    </row>
    <row r="2881" spans="1:1">
      <c r="A2881" s="567"/>
    </row>
    <row r="2882" spans="1:1">
      <c r="A2882" s="567"/>
    </row>
    <row r="2883" spans="1:1">
      <c r="A2883" s="567"/>
    </row>
    <row r="2884" spans="1:1">
      <c r="A2884" s="567"/>
    </row>
    <row r="2885" spans="1:1">
      <c r="A2885" s="567"/>
    </row>
    <row r="2886" spans="1:1">
      <c r="A2886" s="567"/>
    </row>
    <row r="2887" spans="1:1">
      <c r="A2887" s="567"/>
    </row>
    <row r="2888" spans="1:1">
      <c r="A2888" s="567"/>
    </row>
    <row r="2889" spans="1:1">
      <c r="A2889" s="567"/>
    </row>
    <row r="2890" spans="1:1">
      <c r="A2890" s="567"/>
    </row>
    <row r="2891" spans="1:1">
      <c r="A2891" s="567"/>
    </row>
    <row r="2892" spans="1:1">
      <c r="A2892" s="567"/>
    </row>
    <row r="2893" spans="1:1">
      <c r="A2893" s="567"/>
    </row>
    <row r="2894" spans="1:1">
      <c r="A2894" s="567"/>
    </row>
    <row r="2895" spans="1:1">
      <c r="A2895" s="567"/>
    </row>
    <row r="2896" spans="1:1">
      <c r="A2896" s="567"/>
    </row>
    <row r="2897" spans="1:1">
      <c r="A2897" s="567"/>
    </row>
    <row r="2898" spans="1:1">
      <c r="A2898" s="567"/>
    </row>
    <row r="2899" spans="1:1">
      <c r="A2899" s="567"/>
    </row>
    <row r="2900" spans="1:1">
      <c r="A2900" s="567"/>
    </row>
    <row r="2901" spans="1:1">
      <c r="A2901" s="567"/>
    </row>
    <row r="2902" spans="1:1">
      <c r="A2902" s="567"/>
    </row>
    <row r="2903" spans="1:1">
      <c r="A2903" s="567"/>
    </row>
    <row r="2904" spans="1:1">
      <c r="A2904" s="567"/>
    </row>
    <row r="2905" spans="1:1">
      <c r="A2905" s="567"/>
    </row>
    <row r="2906" spans="1:1">
      <c r="A2906" s="567"/>
    </row>
    <row r="2907" spans="1:1">
      <c r="A2907" s="567"/>
    </row>
    <row r="2908" spans="1:1">
      <c r="A2908" s="567"/>
    </row>
    <row r="2909" spans="1:1">
      <c r="A2909" s="567"/>
    </row>
    <row r="2910" spans="1:1">
      <c r="A2910" s="567"/>
    </row>
    <row r="2911" spans="1:1">
      <c r="A2911" s="567"/>
    </row>
    <row r="2912" spans="1:1">
      <c r="A2912" s="567"/>
    </row>
    <row r="2913" spans="1:1">
      <c r="A2913" s="567"/>
    </row>
    <row r="2914" spans="1:1">
      <c r="A2914" s="567"/>
    </row>
    <row r="2915" spans="1:1">
      <c r="A2915" s="567"/>
    </row>
    <row r="2916" spans="1:1">
      <c r="A2916" s="567"/>
    </row>
    <row r="2917" spans="1:1">
      <c r="A2917" s="567"/>
    </row>
    <row r="2918" spans="1:1">
      <c r="A2918" s="567"/>
    </row>
    <row r="2919" spans="1:1">
      <c r="A2919" s="567"/>
    </row>
    <row r="2920" spans="1:1">
      <c r="A2920" s="567"/>
    </row>
    <row r="2921" spans="1:1">
      <c r="A2921" s="567"/>
    </row>
    <row r="2922" spans="1:1">
      <c r="A2922" s="567"/>
    </row>
    <row r="2923" spans="1:1">
      <c r="A2923" s="567"/>
    </row>
    <row r="2924" spans="1:1">
      <c r="A2924" s="567"/>
    </row>
    <row r="2925" spans="1:1">
      <c r="A2925" s="567"/>
    </row>
    <row r="2926" spans="1:1">
      <c r="A2926" s="567"/>
    </row>
    <row r="2927" spans="1:1">
      <c r="A2927" s="567"/>
    </row>
    <row r="2928" spans="1:1">
      <c r="A2928" s="567"/>
    </row>
    <row r="2929" spans="1:1">
      <c r="A2929" s="567"/>
    </row>
    <row r="2930" spans="1:1">
      <c r="A2930" s="567"/>
    </row>
    <row r="2931" spans="1:1">
      <c r="A2931" s="567"/>
    </row>
    <row r="2932" spans="1:1">
      <c r="A2932" s="567"/>
    </row>
    <row r="2933" spans="1:1">
      <c r="A2933" s="567"/>
    </row>
    <row r="2934" spans="1:1">
      <c r="A2934" s="567"/>
    </row>
    <row r="2935" spans="1:1">
      <c r="A2935" s="567"/>
    </row>
    <row r="2936" spans="1:1">
      <c r="A2936" s="567"/>
    </row>
    <row r="2937" spans="1:1">
      <c r="A2937" s="567"/>
    </row>
    <row r="2938" spans="1:1">
      <c r="A2938" s="567"/>
    </row>
    <row r="2939" spans="1:1">
      <c r="A2939" s="567"/>
    </row>
    <row r="2940" spans="1:1">
      <c r="A2940" s="567"/>
    </row>
    <row r="2941" spans="1:1">
      <c r="A2941" s="567"/>
    </row>
    <row r="2942" spans="1:1">
      <c r="A2942" s="567"/>
    </row>
    <row r="2943" spans="1:1">
      <c r="A2943" s="567"/>
    </row>
    <row r="2944" spans="1:1">
      <c r="A2944" s="567"/>
    </row>
    <row r="2945" spans="1:1">
      <c r="A2945" s="567"/>
    </row>
    <row r="2946" spans="1:1">
      <c r="A2946" s="567"/>
    </row>
    <row r="2947" spans="1:1">
      <c r="A2947" s="567"/>
    </row>
    <row r="2948" spans="1:1">
      <c r="A2948" s="567"/>
    </row>
    <row r="2949" spans="1:1">
      <c r="A2949" s="567"/>
    </row>
    <row r="2950" spans="1:1">
      <c r="A2950" s="567"/>
    </row>
    <row r="2951" spans="1:1">
      <c r="A2951" s="567"/>
    </row>
    <row r="2952" spans="1:1">
      <c r="A2952" s="567"/>
    </row>
    <row r="2953" spans="1:1">
      <c r="A2953" s="567"/>
    </row>
    <row r="2954" spans="1:1">
      <c r="A2954" s="567"/>
    </row>
    <row r="2955" spans="1:1">
      <c r="A2955" s="567"/>
    </row>
    <row r="2956" spans="1:1">
      <c r="A2956" s="567"/>
    </row>
    <row r="2957" spans="1:1">
      <c r="A2957" s="567"/>
    </row>
    <row r="2958" spans="1:1">
      <c r="A2958" s="567"/>
    </row>
    <row r="2959" spans="1:1">
      <c r="A2959" s="567"/>
    </row>
    <row r="2960" spans="1:1">
      <c r="A2960" s="567"/>
    </row>
    <row r="2961" spans="1:1">
      <c r="A2961" s="567"/>
    </row>
    <row r="2962" spans="1:1">
      <c r="A2962" s="567"/>
    </row>
    <row r="2963" spans="1:1">
      <c r="A2963" s="567"/>
    </row>
    <row r="2964" spans="1:1">
      <c r="A2964" s="567"/>
    </row>
    <row r="2965" spans="1:1">
      <c r="A2965" s="567"/>
    </row>
    <row r="2966" spans="1:1">
      <c r="A2966" s="567"/>
    </row>
    <row r="2967" spans="1:1">
      <c r="A2967" s="567"/>
    </row>
    <row r="2968" spans="1:1">
      <c r="A2968" s="567"/>
    </row>
    <row r="2969" spans="1:1">
      <c r="A2969" s="567"/>
    </row>
    <row r="2970" spans="1:1">
      <c r="A2970" s="567"/>
    </row>
    <row r="2971" spans="1:1">
      <c r="A2971" s="567"/>
    </row>
    <row r="2972" spans="1:1">
      <c r="A2972" s="567"/>
    </row>
    <row r="2973" spans="1:1">
      <c r="A2973" s="567"/>
    </row>
    <row r="2974" spans="1:1">
      <c r="A2974" s="567"/>
    </row>
    <row r="2975" spans="1:1">
      <c r="A2975" s="567"/>
    </row>
    <row r="2976" spans="1:1">
      <c r="A2976" s="567"/>
    </row>
    <row r="2977" spans="1:1">
      <c r="A2977" s="567"/>
    </row>
    <row r="2978" spans="1:1">
      <c r="A2978" s="567"/>
    </row>
    <row r="2979" spans="1:1">
      <c r="A2979" s="567"/>
    </row>
    <row r="2980" spans="1:1">
      <c r="A2980" s="567"/>
    </row>
    <row r="2981" spans="1:1">
      <c r="A2981" s="567"/>
    </row>
    <row r="2982" spans="1:1">
      <c r="A2982" s="567"/>
    </row>
    <row r="2983" spans="1:1">
      <c r="A2983" s="567"/>
    </row>
    <row r="2984" spans="1:1">
      <c r="A2984" s="567"/>
    </row>
    <row r="2985" spans="1:1">
      <c r="A2985" s="567"/>
    </row>
    <row r="2986" spans="1:1">
      <c r="A2986" s="567"/>
    </row>
    <row r="2987" spans="1:1">
      <c r="A2987" s="567"/>
    </row>
    <row r="2988" spans="1:1">
      <c r="A2988" s="567"/>
    </row>
    <row r="2989" spans="1:1">
      <c r="A2989" s="567"/>
    </row>
    <row r="2990" spans="1:1">
      <c r="A2990" s="567"/>
    </row>
    <row r="2991" spans="1:1">
      <c r="A2991" s="567"/>
    </row>
    <row r="2992" spans="1:1">
      <c r="A2992" s="567"/>
    </row>
    <row r="2993" spans="1:1">
      <c r="A2993" s="567"/>
    </row>
    <row r="2994" spans="1:1">
      <c r="A2994" s="567"/>
    </row>
    <row r="2995" spans="1:1">
      <c r="A2995" s="567"/>
    </row>
    <row r="2996" spans="1:1">
      <c r="A2996" s="567"/>
    </row>
    <row r="2997" spans="1:1">
      <c r="A2997" s="567"/>
    </row>
    <row r="2998" spans="1:1">
      <c r="A2998" s="567"/>
    </row>
    <row r="2999" spans="1:1">
      <c r="A2999" s="567"/>
    </row>
    <row r="3000" spans="1:1">
      <c r="A3000" s="567"/>
    </row>
    <row r="3001" spans="1:1">
      <c r="A3001" s="567"/>
    </row>
    <row r="3002" spans="1:1">
      <c r="A3002" s="567"/>
    </row>
    <row r="3003" spans="1:1">
      <c r="A3003" s="567"/>
    </row>
    <row r="3004" spans="1:1">
      <c r="A3004" s="567"/>
    </row>
    <row r="3005" spans="1:1">
      <c r="A3005" s="567"/>
    </row>
    <row r="3006" spans="1:1">
      <c r="A3006" s="567"/>
    </row>
    <row r="3007" spans="1:1">
      <c r="A3007" s="567"/>
    </row>
    <row r="3008" spans="1:1">
      <c r="A3008" s="567"/>
    </row>
    <row r="3009" spans="1:1">
      <c r="A3009" s="567"/>
    </row>
    <row r="3010" spans="1:1">
      <c r="A3010" s="567"/>
    </row>
    <row r="3011" spans="1:1">
      <c r="A3011" s="567"/>
    </row>
    <row r="3012" spans="1:1">
      <c r="A3012" s="567"/>
    </row>
    <row r="3013" spans="1:1">
      <c r="A3013" s="567"/>
    </row>
    <row r="3014" spans="1:1">
      <c r="A3014" s="567"/>
    </row>
    <row r="3015" spans="1:1">
      <c r="A3015" s="567"/>
    </row>
    <row r="3016" spans="1:1">
      <c r="A3016" s="567"/>
    </row>
    <row r="3017" spans="1:1">
      <c r="A3017" s="567"/>
    </row>
    <row r="3018" spans="1:1">
      <c r="A3018" s="567"/>
    </row>
    <row r="3019" spans="1:1">
      <c r="A3019" s="567"/>
    </row>
    <row r="3020" spans="1:1">
      <c r="A3020" s="567"/>
    </row>
    <row r="3021" spans="1:1">
      <c r="A3021" s="567"/>
    </row>
    <row r="3022" spans="1:1">
      <c r="A3022" s="567"/>
    </row>
    <row r="3023" spans="1:1">
      <c r="A3023" s="567"/>
    </row>
    <row r="3024" spans="1:1">
      <c r="A3024" s="567"/>
    </row>
    <row r="3025" spans="1:1">
      <c r="A3025" s="567"/>
    </row>
    <row r="3026" spans="1:1">
      <c r="A3026" s="567"/>
    </row>
    <row r="3027" spans="1:1">
      <c r="A3027" s="567"/>
    </row>
    <row r="3028" spans="1:1">
      <c r="A3028" s="567"/>
    </row>
    <row r="3029" spans="1:1">
      <c r="A3029" s="567"/>
    </row>
    <row r="3030" spans="1:1">
      <c r="A3030" s="567"/>
    </row>
    <row r="3031" spans="1:1">
      <c r="A3031" s="567"/>
    </row>
    <row r="3032" spans="1:1">
      <c r="A3032" s="567"/>
    </row>
    <row r="3033" spans="1:1">
      <c r="A3033" s="567"/>
    </row>
    <row r="3034" spans="1:1">
      <c r="A3034" s="567"/>
    </row>
    <row r="3035" spans="1:1">
      <c r="A3035" s="567"/>
    </row>
    <row r="3036" spans="1:1">
      <c r="A3036" s="567"/>
    </row>
    <row r="3037" spans="1:1">
      <c r="A3037" s="567"/>
    </row>
    <row r="3038" spans="1:1">
      <c r="A3038" s="567"/>
    </row>
    <row r="3039" spans="1:1">
      <c r="A3039" s="567"/>
    </row>
    <row r="3040" spans="1:1">
      <c r="A3040" s="567"/>
    </row>
    <row r="3041" spans="1:1">
      <c r="A3041" s="567"/>
    </row>
    <row r="3042" spans="1:1">
      <c r="A3042" s="567"/>
    </row>
    <row r="3043" spans="1:1">
      <c r="A3043" s="567"/>
    </row>
    <row r="3044" spans="1:1">
      <c r="A3044" s="567"/>
    </row>
    <row r="3045" spans="1:1">
      <c r="A3045" s="567"/>
    </row>
    <row r="3046" spans="1:1">
      <c r="A3046" s="567"/>
    </row>
    <row r="3047" spans="1:1">
      <c r="A3047" s="567"/>
    </row>
    <row r="3048" spans="1:1">
      <c r="A3048" s="567"/>
    </row>
    <row r="3049" spans="1:1">
      <c r="A3049" s="567"/>
    </row>
    <row r="3050" spans="1:1">
      <c r="A3050" s="567"/>
    </row>
    <row r="3051" spans="1:1">
      <c r="A3051" s="567"/>
    </row>
    <row r="3052" spans="1:1">
      <c r="A3052" s="567"/>
    </row>
    <row r="3053" spans="1:1">
      <c r="A3053" s="567"/>
    </row>
    <row r="3054" spans="1:1">
      <c r="A3054" s="567"/>
    </row>
    <row r="3055" spans="1:1">
      <c r="A3055" s="567"/>
    </row>
    <row r="3056" spans="1:1">
      <c r="A3056" s="567"/>
    </row>
    <row r="3057" spans="1:1">
      <c r="A3057" s="567"/>
    </row>
    <row r="3058" spans="1:1">
      <c r="A3058" s="567"/>
    </row>
    <row r="3059" spans="1:1">
      <c r="A3059" s="567"/>
    </row>
    <row r="3060" spans="1:1">
      <c r="A3060" s="567"/>
    </row>
    <row r="3061" spans="1:1">
      <c r="A3061" s="567"/>
    </row>
    <row r="3062" spans="1:1">
      <c r="A3062" s="567"/>
    </row>
    <row r="3063" spans="1:1">
      <c r="A3063" s="567"/>
    </row>
    <row r="3064" spans="1:1">
      <c r="A3064" s="567"/>
    </row>
    <row r="3065" spans="1:1">
      <c r="A3065" s="567"/>
    </row>
    <row r="3066" spans="1:1">
      <c r="A3066" s="567"/>
    </row>
    <row r="3067" spans="1:1">
      <c r="A3067" s="567"/>
    </row>
    <row r="3068" spans="1:1">
      <c r="A3068" s="567"/>
    </row>
    <row r="3069" spans="1:1">
      <c r="A3069" s="567"/>
    </row>
    <row r="3070" spans="1:1">
      <c r="A3070" s="567"/>
    </row>
    <row r="3071" spans="1:1">
      <c r="A3071" s="567"/>
    </row>
    <row r="3072" spans="1:1">
      <c r="A3072" s="567"/>
    </row>
    <row r="3073" spans="1:1">
      <c r="A3073" s="567"/>
    </row>
    <row r="3074" spans="1:1">
      <c r="A3074" s="567"/>
    </row>
    <row r="3075" spans="1:1">
      <c r="A3075" s="567"/>
    </row>
    <row r="3076" spans="1:1">
      <c r="A3076" s="567"/>
    </row>
    <row r="3077" spans="1:1">
      <c r="A3077" s="567"/>
    </row>
    <row r="3078" spans="1:1">
      <c r="A3078" s="567"/>
    </row>
    <row r="3079" spans="1:1">
      <c r="A3079" s="567"/>
    </row>
    <row r="3080" spans="1:1">
      <c r="A3080" s="567"/>
    </row>
    <row r="3081" spans="1:1">
      <c r="A3081" s="567"/>
    </row>
    <row r="3082" spans="1:1">
      <c r="A3082" s="567"/>
    </row>
    <row r="3083" spans="1:1">
      <c r="A3083" s="567"/>
    </row>
    <row r="3084" spans="1:1">
      <c r="A3084" s="567"/>
    </row>
    <row r="3085" spans="1:1">
      <c r="A3085" s="567"/>
    </row>
    <row r="3086" spans="1:1">
      <c r="A3086" s="567"/>
    </row>
    <row r="3087" spans="1:1">
      <c r="A3087" s="567"/>
    </row>
    <row r="3088" spans="1:1">
      <c r="A3088" s="567"/>
    </row>
    <row r="3089" spans="1:1">
      <c r="A3089" s="567"/>
    </row>
    <row r="3090" spans="1:1">
      <c r="A3090" s="567"/>
    </row>
    <row r="3091" spans="1:1">
      <c r="A3091" s="567"/>
    </row>
    <row r="3092" spans="1:1">
      <c r="A3092" s="567"/>
    </row>
    <row r="3093" spans="1:1">
      <c r="A3093" s="567"/>
    </row>
    <row r="3094" spans="1:1">
      <c r="A3094" s="567"/>
    </row>
    <row r="3095" spans="1:1">
      <c r="A3095" s="567"/>
    </row>
    <row r="3096" spans="1:1">
      <c r="A3096" s="567"/>
    </row>
    <row r="3097" spans="1:1">
      <c r="A3097" s="567"/>
    </row>
    <row r="3098" spans="1:1">
      <c r="A3098" s="567"/>
    </row>
    <row r="3099" spans="1:1">
      <c r="A3099" s="567"/>
    </row>
    <row r="3100" spans="1:1">
      <c r="A3100" s="567"/>
    </row>
    <row r="3101" spans="1:1">
      <c r="A3101" s="567"/>
    </row>
    <row r="3102" spans="1:1">
      <c r="A3102" s="567"/>
    </row>
    <row r="3103" spans="1:1">
      <c r="A3103" s="567"/>
    </row>
    <row r="3104" spans="1:1">
      <c r="A3104" s="567"/>
    </row>
    <row r="3105" spans="1:1">
      <c r="A3105" s="567"/>
    </row>
    <row r="3106" spans="1:1">
      <c r="A3106" s="567"/>
    </row>
    <row r="3107" spans="1:1">
      <c r="A3107" s="567"/>
    </row>
    <row r="3108" spans="1:1">
      <c r="A3108" s="567"/>
    </row>
    <row r="3109" spans="1:1">
      <c r="A3109" s="567"/>
    </row>
    <row r="3110" spans="1:1">
      <c r="A3110" s="567"/>
    </row>
    <row r="3111" spans="1:1">
      <c r="A3111" s="567"/>
    </row>
    <row r="3112" spans="1:1">
      <c r="A3112" s="567"/>
    </row>
    <row r="3113" spans="1:1">
      <c r="A3113" s="567"/>
    </row>
    <row r="3114" spans="1:1">
      <c r="A3114" s="567"/>
    </row>
    <row r="3115" spans="1:1">
      <c r="A3115" s="567"/>
    </row>
    <row r="3116" spans="1:1">
      <c r="A3116" s="567"/>
    </row>
    <row r="3117" spans="1:1">
      <c r="A3117" s="567"/>
    </row>
    <row r="3118" spans="1:1">
      <c r="A3118" s="567"/>
    </row>
    <row r="3119" spans="1:1">
      <c r="A3119" s="567"/>
    </row>
    <row r="3120" spans="1:1">
      <c r="A3120" s="567"/>
    </row>
    <row r="3121" spans="1:1">
      <c r="A3121" s="567"/>
    </row>
    <row r="3122" spans="1:1">
      <c r="A3122" s="567"/>
    </row>
    <row r="3123" spans="1:1">
      <c r="A3123" s="567"/>
    </row>
    <row r="3124" spans="1:1">
      <c r="A3124" s="567"/>
    </row>
    <row r="3125" spans="1:1">
      <c r="A3125" s="567"/>
    </row>
    <row r="3126" spans="1:1">
      <c r="A3126" s="567"/>
    </row>
    <row r="3127" spans="1:1">
      <c r="A3127" s="567"/>
    </row>
    <row r="3128" spans="1:1">
      <c r="A3128" s="567"/>
    </row>
    <row r="3129" spans="1:1">
      <c r="A3129" s="567"/>
    </row>
    <row r="3130" spans="1:1">
      <c r="A3130" s="567"/>
    </row>
    <row r="3131" spans="1:1">
      <c r="A3131" s="567"/>
    </row>
    <row r="3132" spans="1:1">
      <c r="A3132" s="567"/>
    </row>
    <row r="3133" spans="1:1">
      <c r="A3133" s="567"/>
    </row>
    <row r="3134" spans="1:1">
      <c r="A3134" s="567"/>
    </row>
    <row r="3135" spans="1:1">
      <c r="A3135" s="567"/>
    </row>
    <row r="3136" spans="1:1">
      <c r="A3136" s="567"/>
    </row>
    <row r="3137" spans="1:1">
      <c r="A3137" s="567"/>
    </row>
    <row r="3138" spans="1:1">
      <c r="A3138" s="567"/>
    </row>
    <row r="3139" spans="1:1">
      <c r="A3139" s="567"/>
    </row>
    <row r="3140" spans="1:1">
      <c r="A3140" s="567"/>
    </row>
    <row r="3141" spans="1:1">
      <c r="A3141" s="567"/>
    </row>
    <row r="3142" spans="1:1">
      <c r="A3142" s="567"/>
    </row>
    <row r="3143" spans="1:1">
      <c r="A3143" s="567"/>
    </row>
    <row r="3144" spans="1:1">
      <c r="A3144" s="567"/>
    </row>
    <row r="3145" spans="1:1">
      <c r="A3145" s="567"/>
    </row>
    <row r="3146" spans="1:1">
      <c r="A3146" s="567"/>
    </row>
    <row r="3147" spans="1:1">
      <c r="A3147" s="567"/>
    </row>
    <row r="3148" spans="1:1">
      <c r="A3148" s="567"/>
    </row>
    <row r="3149" spans="1:1">
      <c r="A3149" s="567"/>
    </row>
    <row r="3150" spans="1:1">
      <c r="A3150" s="567"/>
    </row>
    <row r="3151" spans="1:1">
      <c r="A3151" s="567"/>
    </row>
    <row r="3152" spans="1:1">
      <c r="A3152" s="567"/>
    </row>
    <row r="3153" spans="1:1">
      <c r="A3153" s="567"/>
    </row>
    <row r="3154" spans="1:1">
      <c r="A3154" s="567"/>
    </row>
    <row r="3155" spans="1:1">
      <c r="A3155" s="567"/>
    </row>
    <row r="3156" spans="1:1">
      <c r="A3156" s="567"/>
    </row>
  </sheetData>
  <mergeCells count="102">
    <mergeCell ref="D101:E101"/>
    <mergeCell ref="D96:E96"/>
    <mergeCell ref="D97:E97"/>
    <mergeCell ref="D98:E98"/>
    <mergeCell ref="D99:E99"/>
    <mergeCell ref="D100:E100"/>
    <mergeCell ref="D91:E91"/>
    <mergeCell ref="D92:E92"/>
    <mergeCell ref="D93:E93"/>
    <mergeCell ref="D94:E94"/>
    <mergeCell ref="D95:E95"/>
    <mergeCell ref="D86:E86"/>
    <mergeCell ref="D87:E87"/>
    <mergeCell ref="D88:E88"/>
    <mergeCell ref="D89:E89"/>
    <mergeCell ref="D90:E90"/>
    <mergeCell ref="D80:E80"/>
    <mergeCell ref="D81:E81"/>
    <mergeCell ref="D82:E82"/>
    <mergeCell ref="D84:E84"/>
    <mergeCell ref="D85:E85"/>
    <mergeCell ref="D75:E75"/>
    <mergeCell ref="D76:E76"/>
    <mergeCell ref="D77:E77"/>
    <mergeCell ref="D78:E78"/>
    <mergeCell ref="D79:E79"/>
    <mergeCell ref="D70:E70"/>
    <mergeCell ref="D71:E71"/>
    <mergeCell ref="D72:E72"/>
    <mergeCell ref="D73:E73"/>
    <mergeCell ref="D74:E74"/>
    <mergeCell ref="D65:E65"/>
    <mergeCell ref="D66:E66"/>
    <mergeCell ref="D67:E67"/>
    <mergeCell ref="D68:E68"/>
    <mergeCell ref="D69:E69"/>
    <mergeCell ref="D59:E59"/>
    <mergeCell ref="D60:E60"/>
    <mergeCell ref="D61:E61"/>
    <mergeCell ref="D62:E62"/>
    <mergeCell ref="D64:E64"/>
    <mergeCell ref="D54:E54"/>
    <mergeCell ref="D55:E55"/>
    <mergeCell ref="D56:E56"/>
    <mergeCell ref="D57:E57"/>
    <mergeCell ref="D58:E58"/>
    <mergeCell ref="D50:E50"/>
    <mergeCell ref="D51:E51"/>
    <mergeCell ref="D52:E52"/>
    <mergeCell ref="D53:E53"/>
    <mergeCell ref="D46:E46"/>
    <mergeCell ref="D47:E47"/>
    <mergeCell ref="D48:E48"/>
    <mergeCell ref="D49:E49"/>
    <mergeCell ref="D42:E42"/>
    <mergeCell ref="D34:E34"/>
    <mergeCell ref="D35:E35"/>
    <mergeCell ref="D36:E36"/>
    <mergeCell ref="D37:E37"/>
    <mergeCell ref="D38:E38"/>
    <mergeCell ref="D39:E39"/>
    <mergeCell ref="D40:E40"/>
    <mergeCell ref="D41:E41"/>
    <mergeCell ref="D25:E25"/>
    <mergeCell ref="D26:E26"/>
    <mergeCell ref="D27:E27"/>
    <mergeCell ref="D28:E28"/>
    <mergeCell ref="D30:E30"/>
    <mergeCell ref="D45:E45"/>
    <mergeCell ref="D23:E23"/>
    <mergeCell ref="D24:E24"/>
    <mergeCell ref="D15:E15"/>
    <mergeCell ref="D16:E16"/>
    <mergeCell ref="D17:E17"/>
    <mergeCell ref="D18:E18"/>
    <mergeCell ref="D19:E19"/>
    <mergeCell ref="D31:E31"/>
    <mergeCell ref="D33:E33"/>
    <mergeCell ref="B9:C9"/>
    <mergeCell ref="B10:C10"/>
    <mergeCell ref="B11:C11"/>
    <mergeCell ref="D12:E12"/>
    <mergeCell ref="D14:E14"/>
    <mergeCell ref="D83:O83"/>
    <mergeCell ref="D63:O63"/>
    <mergeCell ref="D11:F11"/>
    <mergeCell ref="D2:F2"/>
    <mergeCell ref="C63:C64"/>
    <mergeCell ref="D10:F10"/>
    <mergeCell ref="D13:O13"/>
    <mergeCell ref="D32:O32"/>
    <mergeCell ref="D29:O29"/>
    <mergeCell ref="C29:C30"/>
    <mergeCell ref="D44:O44"/>
    <mergeCell ref="B4:C4"/>
    <mergeCell ref="B5:C5"/>
    <mergeCell ref="B6:C6"/>
    <mergeCell ref="B7:C7"/>
    <mergeCell ref="B8:C8"/>
    <mergeCell ref="D20:E20"/>
    <mergeCell ref="D21:E21"/>
    <mergeCell ref="D22:E22"/>
  </mergeCells>
  <conditionalFormatting sqref="E4:E6 E9">
    <cfRule type="cellIs" dxfId="31" priority="12" operator="equal">
      <formula>"NO"</formula>
    </cfRule>
  </conditionalFormatting>
  <conditionalFormatting sqref="E5">
    <cfRule type="containsText" dxfId="30" priority="4" operator="containsText" text="NO">
      <formula>NOT(ISERROR(SEARCH("NO",E5)))</formula>
    </cfRule>
    <cfRule type="cellIs" dxfId="29" priority="11" operator="equal">
      <formula>"YES"</formula>
    </cfRule>
  </conditionalFormatting>
  <conditionalFormatting sqref="E7">
    <cfRule type="cellIs" dxfId="28" priority="8" operator="equal">
      <formula>"NO"</formula>
    </cfRule>
  </conditionalFormatting>
  <conditionalFormatting sqref="E7">
    <cfRule type="cellIs" dxfId="27" priority="7" operator="equal">
      <formula>"YES"</formula>
    </cfRule>
  </conditionalFormatting>
  <conditionalFormatting sqref="E8">
    <cfRule type="containsText" dxfId="26" priority="1" operator="containsText" text="NO">
      <formula>NOT(ISERROR(SEARCH("NO",E8)))</formula>
    </cfRule>
    <cfRule type="containsText" dxfId="25" priority="2" operator="containsText" text="YES">
      <formula>NOT(ISERROR(SEARCH("YES",E8)))</formula>
    </cfRule>
    <cfRule type="cellIs" dxfId="24" priority="6" operator="equal">
      <formula>"NO"</formula>
    </cfRule>
  </conditionalFormatting>
  <conditionalFormatting sqref="F4">
    <cfRule type="containsText" dxfId="23" priority="5" operator="containsText" text="stop">
      <formula>NOT(ISERROR(SEARCH("stop",F4)))</formula>
    </cfRule>
  </conditionalFormatting>
  <conditionalFormatting sqref="E6">
    <cfRule type="containsText" dxfId="22" priority="3" operator="containsText" text="NO">
      <formula>NOT(ISERROR(SEARCH("NO",E6)))</formula>
    </cfRule>
  </conditionalFormatting>
  <dataValidations count="1">
    <dataValidation type="list" allowBlank="1" showInputMessage="1" showErrorMessage="1" sqref="E4:E9" xr:uid="{9085CDE0-2A0F-4705-B5B3-73588B589B95}">
      <formula1>$R$146:$R$148</formula1>
    </dataValidation>
  </dataValidations>
  <hyperlinks>
    <hyperlink ref="A90" r:id="rId1" xr:uid="{108DB9DF-06AE-455B-99E0-31B7A9A909F0}"/>
  </hyperlinks>
  <pageMargins left="0.7" right="0.7" top="0.75" bottom="0.75" header="0.3" footer="0.3"/>
  <pageSetup paperSize="9" orientation="portrait"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73CE0-CE11-4DB3-A265-134EA264C78C}">
  <sheetPr>
    <tabColor rgb="FF92D050"/>
  </sheetPr>
  <dimension ref="A1:F58"/>
  <sheetViews>
    <sheetView workbookViewId="0">
      <selection activeCell="C19" sqref="C19"/>
    </sheetView>
  </sheetViews>
  <sheetFormatPr defaultColWidth="9" defaultRowHeight="14"/>
  <cols>
    <col min="1" max="1" width="6.453125" style="41" customWidth="1"/>
    <col min="2" max="2" width="6" style="10" customWidth="1"/>
    <col min="3" max="3" width="98.54296875" style="515" customWidth="1"/>
    <col min="4" max="4" width="8.54296875" style="515" customWidth="1"/>
    <col min="5" max="5" width="9" style="40"/>
    <col min="6" max="16384" width="9" style="514"/>
  </cols>
  <sheetData>
    <row r="1" spans="1:6" ht="56.25" customHeight="1">
      <c r="A1" s="1070" t="s">
        <v>689</v>
      </c>
      <c r="B1" s="1071"/>
      <c r="C1" s="1071"/>
      <c r="D1" s="1072"/>
      <c r="F1" s="690"/>
    </row>
    <row r="3" spans="1:6">
      <c r="C3" s="159" t="s">
        <v>690</v>
      </c>
      <c r="D3" s="695"/>
      <c r="F3" s="518"/>
    </row>
    <row r="4" spans="1:6" ht="102" customHeight="1">
      <c r="C4" s="523" t="s">
        <v>691</v>
      </c>
      <c r="D4" s="695"/>
      <c r="F4" s="518"/>
    </row>
    <row r="5" spans="1:6" s="516" customFormat="1" ht="17.25" customHeight="1">
      <c r="A5" s="41"/>
      <c r="B5" s="10"/>
      <c r="C5" s="517" t="s">
        <v>3077</v>
      </c>
      <c r="D5" s="695"/>
      <c r="E5" s="40"/>
      <c r="F5" s="518"/>
    </row>
    <row r="6" spans="1:6" s="516" customFormat="1">
      <c r="A6" s="41"/>
      <c r="B6" s="10"/>
      <c r="C6" s="159" t="s">
        <v>692</v>
      </c>
      <c r="D6" s="695"/>
      <c r="E6" s="40"/>
      <c r="F6" s="518"/>
    </row>
    <row r="7" spans="1:6" s="516" customFormat="1">
      <c r="A7" s="41"/>
      <c r="B7" s="10"/>
      <c r="C7" s="42" t="s">
        <v>2354</v>
      </c>
      <c r="D7" s="695"/>
      <c r="E7" s="40"/>
      <c r="F7" s="518"/>
    </row>
    <row r="8" spans="1:6">
      <c r="C8" s="159" t="s">
        <v>693</v>
      </c>
      <c r="D8" s="695"/>
      <c r="F8" s="518"/>
    </row>
    <row r="9" spans="1:6">
      <c r="C9" s="42" t="s">
        <v>3078</v>
      </c>
      <c r="D9" s="695"/>
      <c r="F9" s="518"/>
    </row>
    <row r="10" spans="1:6" ht="28">
      <c r="C10" s="159" t="s">
        <v>694</v>
      </c>
      <c r="D10" s="695"/>
      <c r="F10" s="518"/>
    </row>
    <row r="11" spans="1:6">
      <c r="C11" s="524" t="s">
        <v>1063</v>
      </c>
      <c r="D11" s="695"/>
      <c r="F11" s="518"/>
    </row>
    <row r="12" spans="1:6" s="516" customFormat="1" ht="28">
      <c r="A12" s="41"/>
      <c r="B12" s="10"/>
      <c r="C12" s="159" t="s">
        <v>695</v>
      </c>
      <c r="D12" s="695"/>
      <c r="E12" s="40"/>
      <c r="F12" s="518"/>
    </row>
    <row r="13" spans="1:6" s="516" customFormat="1" ht="33.75" customHeight="1">
      <c r="A13" s="41"/>
      <c r="B13" s="10"/>
      <c r="C13" s="525" t="s">
        <v>3079</v>
      </c>
      <c r="D13" s="695"/>
      <c r="E13" s="40"/>
      <c r="F13" s="518"/>
    </row>
    <row r="14" spans="1:6">
      <c r="C14" s="159" t="s">
        <v>696</v>
      </c>
      <c r="D14" s="695"/>
      <c r="F14" s="518"/>
    </row>
    <row r="15" spans="1:6" ht="38.25" customHeight="1">
      <c r="C15" s="525" t="s">
        <v>1063</v>
      </c>
      <c r="D15" s="695"/>
      <c r="F15" s="518"/>
    </row>
    <row r="16" spans="1:6" s="516" customFormat="1">
      <c r="A16" s="41"/>
      <c r="B16" s="10"/>
      <c r="C16" s="159" t="s">
        <v>697</v>
      </c>
      <c r="D16" s="695"/>
      <c r="E16" s="40"/>
      <c r="F16" s="518"/>
    </row>
    <row r="17" spans="1:6" s="516" customFormat="1" ht="30" customHeight="1">
      <c r="A17" s="41"/>
      <c r="B17" s="10"/>
      <c r="C17" s="16" t="s">
        <v>1063</v>
      </c>
      <c r="D17" s="695"/>
      <c r="E17" s="40"/>
      <c r="F17" s="518"/>
    </row>
    <row r="18" spans="1:6" s="600" customFormat="1">
      <c r="A18" s="41"/>
      <c r="B18" s="10"/>
      <c r="C18" s="159" t="s">
        <v>698</v>
      </c>
      <c r="D18" s="695"/>
      <c r="E18" s="40"/>
      <c r="F18" s="518"/>
    </row>
    <row r="19" spans="1:6" s="600" customFormat="1" ht="30" customHeight="1">
      <c r="A19" s="41"/>
      <c r="B19" s="10"/>
      <c r="C19" s="615" t="s">
        <v>3080</v>
      </c>
      <c r="D19" s="695"/>
      <c r="E19" s="40"/>
      <c r="F19" s="518"/>
    </row>
    <row r="20" spans="1:6" ht="12" customHeight="1">
      <c r="C20" s="40"/>
      <c r="D20" s="695"/>
      <c r="F20" s="518"/>
    </row>
    <row r="21" spans="1:6" ht="30">
      <c r="C21" s="43" t="s">
        <v>699</v>
      </c>
      <c r="D21" s="695"/>
      <c r="F21" s="692"/>
    </row>
    <row r="22" spans="1:6">
      <c r="C22" s="40"/>
      <c r="D22" s="695"/>
      <c r="F22" s="518"/>
    </row>
    <row r="24" spans="1:6" ht="31.5" customHeight="1">
      <c r="A24" s="183"/>
      <c r="B24" s="252"/>
      <c r="C24" s="719" t="s">
        <v>700</v>
      </c>
      <c r="D24" s="693"/>
      <c r="E24" s="719" t="s">
        <v>701</v>
      </c>
      <c r="F24" s="690"/>
    </row>
    <row r="25" spans="1:6" ht="63">
      <c r="A25" s="429" t="s">
        <v>702</v>
      </c>
      <c r="B25" s="264">
        <v>1.1000000000000001</v>
      </c>
      <c r="C25" s="519" t="s">
        <v>703</v>
      </c>
      <c r="D25" s="520"/>
      <c r="E25" s="522" t="s">
        <v>704</v>
      </c>
      <c r="F25" s="690"/>
    </row>
    <row r="26" spans="1:6">
      <c r="A26" s="430"/>
      <c r="B26" s="265" t="s">
        <v>45</v>
      </c>
      <c r="C26" s="16"/>
      <c r="D26" s="521" t="s">
        <v>240</v>
      </c>
      <c r="E26" s="16"/>
      <c r="F26" s="690"/>
    </row>
    <row r="27" spans="1:6">
      <c r="A27" s="427"/>
      <c r="B27" s="265" t="s">
        <v>46</v>
      </c>
      <c r="C27" s="16"/>
      <c r="D27" s="521"/>
      <c r="E27" s="16"/>
      <c r="F27" s="690"/>
    </row>
    <row r="28" spans="1:6">
      <c r="A28" s="427"/>
      <c r="B28" s="265" t="s">
        <v>47</v>
      </c>
      <c r="C28" s="16"/>
      <c r="D28" s="521"/>
      <c r="E28" s="16"/>
      <c r="F28" s="690"/>
    </row>
    <row r="29" spans="1:6">
      <c r="A29" s="427"/>
      <c r="B29" s="265" t="s">
        <v>48</v>
      </c>
      <c r="C29" s="16"/>
      <c r="D29" s="521"/>
      <c r="E29" s="16"/>
      <c r="F29" s="690"/>
    </row>
    <row r="30" spans="1:6">
      <c r="A30" s="427"/>
      <c r="B30" s="265" t="s">
        <v>49</v>
      </c>
      <c r="C30" s="16"/>
      <c r="D30" s="521"/>
      <c r="E30" s="16"/>
      <c r="F30" s="690"/>
    </row>
    <row r="31" spans="1:6">
      <c r="A31" s="428"/>
      <c r="C31" s="695"/>
      <c r="D31" s="695"/>
      <c r="F31" s="690"/>
    </row>
    <row r="32" spans="1:6" ht="78" customHeight="1">
      <c r="A32" s="429" t="s">
        <v>705</v>
      </c>
      <c r="B32" s="264">
        <v>1.2</v>
      </c>
      <c r="C32" s="184" t="s">
        <v>706</v>
      </c>
      <c r="D32" s="232"/>
      <c r="E32" s="522" t="s">
        <v>704</v>
      </c>
      <c r="F32" s="690"/>
    </row>
    <row r="33" spans="1:5">
      <c r="A33" s="430"/>
      <c r="B33" s="265" t="s">
        <v>45</v>
      </c>
      <c r="C33" s="16"/>
      <c r="D33" s="16" t="s">
        <v>240</v>
      </c>
      <c r="E33" s="16"/>
    </row>
    <row r="34" spans="1:5">
      <c r="A34" s="427"/>
      <c r="B34" s="265" t="s">
        <v>46</v>
      </c>
      <c r="C34" s="16"/>
      <c r="D34" s="16"/>
      <c r="E34" s="16"/>
    </row>
    <row r="35" spans="1:5">
      <c r="A35" s="427"/>
      <c r="B35" s="265" t="s">
        <v>47</v>
      </c>
      <c r="C35" s="16"/>
      <c r="D35" s="16"/>
      <c r="E35" s="16"/>
    </row>
    <row r="36" spans="1:5">
      <c r="A36" s="427"/>
      <c r="B36" s="265" t="s">
        <v>48</v>
      </c>
      <c r="C36" s="16"/>
      <c r="D36" s="16"/>
      <c r="E36" s="16"/>
    </row>
    <row r="37" spans="1:5">
      <c r="A37" s="427"/>
      <c r="B37" s="265" t="s">
        <v>49</v>
      </c>
      <c r="C37" s="16"/>
      <c r="D37" s="16"/>
      <c r="E37" s="16"/>
    </row>
    <row r="38" spans="1:5" s="600" customFormat="1" ht="63">
      <c r="A38" s="429" t="s">
        <v>707</v>
      </c>
      <c r="B38" s="264">
        <v>1.3</v>
      </c>
      <c r="C38" s="184" t="s">
        <v>708</v>
      </c>
      <c r="D38" s="232"/>
      <c r="E38" s="522" t="s">
        <v>709</v>
      </c>
    </row>
    <row r="39" spans="1:5" s="600" customFormat="1" ht="389.25" customHeight="1">
      <c r="A39" s="526"/>
      <c r="B39" s="527"/>
      <c r="C39" s="614" t="s">
        <v>710</v>
      </c>
      <c r="D39" s="528"/>
      <c r="E39" s="529"/>
    </row>
    <row r="40" spans="1:5" s="600" customFormat="1">
      <c r="A40" s="430"/>
      <c r="B40" s="265" t="s">
        <v>45</v>
      </c>
      <c r="C40" s="16"/>
      <c r="D40" s="16" t="s">
        <v>240</v>
      </c>
      <c r="E40" s="16"/>
    </row>
    <row r="41" spans="1:5" s="600" customFormat="1">
      <c r="A41" s="427"/>
      <c r="B41" s="265" t="s">
        <v>46</v>
      </c>
      <c r="C41" s="16"/>
      <c r="D41" s="16"/>
      <c r="E41" s="16"/>
    </row>
    <row r="42" spans="1:5" s="600" customFormat="1">
      <c r="A42" s="427"/>
      <c r="B42" s="265" t="s">
        <v>47</v>
      </c>
      <c r="C42" s="16"/>
      <c r="D42" s="16"/>
      <c r="E42" s="16"/>
    </row>
    <row r="43" spans="1:5" s="600" customFormat="1">
      <c r="A43" s="427"/>
      <c r="B43" s="265" t="s">
        <v>48</v>
      </c>
      <c r="C43" s="16"/>
      <c r="D43" s="16"/>
      <c r="E43" s="16"/>
    </row>
    <row r="44" spans="1:5" s="600" customFormat="1">
      <c r="A44" s="427"/>
      <c r="B44" s="265" t="s">
        <v>49</v>
      </c>
      <c r="C44" s="16"/>
      <c r="D44" s="16"/>
      <c r="E44" s="16"/>
    </row>
    <row r="45" spans="1:5" s="600" customFormat="1" ht="63">
      <c r="A45" s="429" t="s">
        <v>707</v>
      </c>
      <c r="B45" s="264">
        <v>1.4</v>
      </c>
      <c r="C45" s="184" t="s">
        <v>711</v>
      </c>
      <c r="D45" s="232"/>
      <c r="E45" s="522" t="s">
        <v>709</v>
      </c>
    </row>
    <row r="46" spans="1:5" s="600" customFormat="1" ht="148.5" customHeight="1">
      <c r="A46" s="526"/>
      <c r="B46" s="527"/>
      <c r="C46" s="614" t="s">
        <v>712</v>
      </c>
      <c r="D46" s="528"/>
      <c r="E46" s="529"/>
    </row>
    <row r="47" spans="1:5" s="600" customFormat="1">
      <c r="A47" s="430"/>
      <c r="B47" s="265" t="s">
        <v>45</v>
      </c>
      <c r="C47" s="16"/>
      <c r="D47" s="16" t="s">
        <v>240</v>
      </c>
      <c r="E47" s="16"/>
    </row>
    <row r="48" spans="1:5" s="600" customFormat="1">
      <c r="A48" s="427"/>
      <c r="B48" s="265" t="s">
        <v>46</v>
      </c>
      <c r="C48" s="16"/>
      <c r="D48" s="16"/>
      <c r="E48" s="16"/>
    </row>
    <row r="49" spans="1:5" s="600" customFormat="1">
      <c r="A49" s="427"/>
      <c r="B49" s="265" t="s">
        <v>47</v>
      </c>
      <c r="C49" s="16"/>
      <c r="D49" s="16"/>
      <c r="E49" s="16"/>
    </row>
    <row r="50" spans="1:5" s="600" customFormat="1">
      <c r="A50" s="427"/>
      <c r="B50" s="265" t="s">
        <v>48</v>
      </c>
      <c r="C50" s="16"/>
      <c r="D50" s="16"/>
      <c r="E50" s="16"/>
    </row>
    <row r="51" spans="1:5" s="600" customFormat="1">
      <c r="A51" s="427"/>
      <c r="B51" s="265" t="s">
        <v>49</v>
      </c>
      <c r="C51" s="16"/>
      <c r="D51" s="16"/>
      <c r="E51" s="16"/>
    </row>
    <row r="52" spans="1:5" s="600" customFormat="1" ht="70">
      <c r="A52" s="429" t="s">
        <v>707</v>
      </c>
      <c r="B52" s="264">
        <v>1.5</v>
      </c>
      <c r="C52" s="184" t="s">
        <v>713</v>
      </c>
      <c r="D52" s="232"/>
      <c r="E52" s="522" t="s">
        <v>709</v>
      </c>
    </row>
    <row r="53" spans="1:5" s="600" customFormat="1" ht="39.75" customHeight="1">
      <c r="A53" s="526"/>
      <c r="B53" s="527"/>
      <c r="C53" s="614" t="s">
        <v>714</v>
      </c>
      <c r="D53" s="528"/>
      <c r="E53" s="529"/>
    </row>
    <row r="54" spans="1:5" s="600" customFormat="1">
      <c r="A54" s="430"/>
      <c r="B54" s="265" t="s">
        <v>45</v>
      </c>
      <c r="C54" s="16"/>
      <c r="D54" s="16" t="s">
        <v>240</v>
      </c>
      <c r="E54" s="16"/>
    </row>
    <row r="55" spans="1:5" s="600" customFormat="1">
      <c r="A55" s="427"/>
      <c r="B55" s="265" t="s">
        <v>46</v>
      </c>
      <c r="C55" s="16"/>
      <c r="D55" s="16"/>
      <c r="E55" s="16"/>
    </row>
    <row r="56" spans="1:5" s="600" customFormat="1">
      <c r="A56" s="427"/>
      <c r="B56" s="265" t="s">
        <v>47</v>
      </c>
      <c r="C56" s="16"/>
      <c r="D56" s="16"/>
      <c r="E56" s="16"/>
    </row>
    <row r="57" spans="1:5" s="600" customFormat="1">
      <c r="A57" s="427"/>
      <c r="B57" s="265" t="s">
        <v>48</v>
      </c>
      <c r="C57" s="16"/>
      <c r="D57" s="16"/>
      <c r="E57" s="16"/>
    </row>
    <row r="58" spans="1:5" s="600" customFormat="1">
      <c r="A58" s="427"/>
      <c r="B58" s="265" t="s">
        <v>49</v>
      </c>
      <c r="C58" s="16"/>
      <c r="D58" s="16"/>
      <c r="E58" s="16"/>
    </row>
  </sheetData>
  <mergeCells count="1">
    <mergeCell ref="A1:D1"/>
  </mergeCell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12EFB-B843-493B-B176-15A01AF0B3B9}">
  <sheetPr>
    <tabColor rgb="FF92D050"/>
  </sheetPr>
  <dimension ref="A1:J36"/>
  <sheetViews>
    <sheetView view="pageBreakPreview" zoomScaleNormal="100" zoomScaleSheetLayoutView="100" workbookViewId="0">
      <selection activeCell="I28" sqref="I28"/>
    </sheetView>
  </sheetViews>
  <sheetFormatPr defaultColWidth="9.1796875" defaultRowHeight="14"/>
  <cols>
    <col min="1" max="1" width="8.1796875" style="3" customWidth="1"/>
    <col min="2" max="2" width="13.1796875" style="322" customWidth="1"/>
    <col min="3" max="3" width="5.26953125" style="3" customWidth="1"/>
    <col min="4" max="4" width="11" style="3" customWidth="1"/>
    <col min="5" max="5" width="13.26953125" style="3" customWidth="1"/>
    <col min="6" max="6" width="9.26953125" style="3" customWidth="1"/>
    <col min="7" max="7" width="10.1796875" style="3" customWidth="1"/>
    <col min="8" max="8" width="58" style="322" customWidth="1"/>
    <col min="9" max="9" width="48.1796875" style="3" customWidth="1"/>
    <col min="10" max="10" width="3.7265625" style="28" customWidth="1"/>
    <col min="11" max="16384" width="9.1796875" style="422"/>
  </cols>
  <sheetData>
    <row r="1" spans="1:10" ht="15" customHeight="1">
      <c r="A1" s="850" t="s">
        <v>715</v>
      </c>
      <c r="B1" s="851"/>
      <c r="C1" s="852"/>
      <c r="D1" s="852"/>
      <c r="E1" s="852"/>
      <c r="F1" s="852"/>
      <c r="G1" s="852"/>
      <c r="H1" s="852"/>
      <c r="I1" s="853"/>
      <c r="J1" s="422"/>
    </row>
    <row r="2" spans="1:10" ht="76.5" customHeight="1">
      <c r="A2" s="854" t="s">
        <v>716</v>
      </c>
      <c r="B2" s="467" t="s">
        <v>717</v>
      </c>
      <c r="C2" s="855" t="s">
        <v>718</v>
      </c>
      <c r="D2" s="856" t="s">
        <v>719</v>
      </c>
      <c r="E2" s="856" t="s">
        <v>720</v>
      </c>
      <c r="F2" s="856" t="s">
        <v>221</v>
      </c>
      <c r="G2" s="856" t="s">
        <v>721</v>
      </c>
      <c r="H2" s="856" t="s">
        <v>722</v>
      </c>
      <c r="I2" s="856" t="s">
        <v>723</v>
      </c>
      <c r="J2" s="422"/>
    </row>
    <row r="3" spans="1:10" ht="42">
      <c r="A3" s="857" t="s">
        <v>1092</v>
      </c>
      <c r="B3" s="471"/>
      <c r="C3" s="857">
        <v>1</v>
      </c>
      <c r="D3" s="857"/>
      <c r="E3" s="446" t="s">
        <v>240</v>
      </c>
      <c r="F3" s="857" t="s">
        <v>240</v>
      </c>
      <c r="G3" s="857" t="s">
        <v>3081</v>
      </c>
      <c r="H3" s="446" t="s">
        <v>3082</v>
      </c>
      <c r="I3" s="446" t="s">
        <v>3083</v>
      </c>
      <c r="J3" s="422"/>
    </row>
    <row r="4" spans="1:10" ht="168">
      <c r="A4" s="857" t="s">
        <v>1092</v>
      </c>
      <c r="B4" s="470"/>
      <c r="C4" s="857">
        <v>3</v>
      </c>
      <c r="D4" s="446" t="s">
        <v>3084</v>
      </c>
      <c r="E4" s="446" t="s">
        <v>240</v>
      </c>
      <c r="F4" s="857" t="s">
        <v>240</v>
      </c>
      <c r="G4" s="857" t="s">
        <v>3081</v>
      </c>
      <c r="H4" s="446" t="s">
        <v>3085</v>
      </c>
      <c r="I4" s="446" t="s">
        <v>3083</v>
      </c>
      <c r="J4" s="422"/>
    </row>
    <row r="5" spans="1:10" ht="84">
      <c r="A5" s="857" t="s">
        <v>1092</v>
      </c>
      <c r="B5" s="470"/>
      <c r="C5" s="857">
        <v>2</v>
      </c>
      <c r="D5" s="857"/>
      <c r="E5" s="446" t="s">
        <v>240</v>
      </c>
      <c r="F5" s="857" t="s">
        <v>240</v>
      </c>
      <c r="G5" s="446" t="s">
        <v>3086</v>
      </c>
      <c r="H5" s="446" t="s">
        <v>3087</v>
      </c>
      <c r="I5" s="446" t="s">
        <v>3088</v>
      </c>
      <c r="J5" s="422"/>
    </row>
    <row r="6" spans="1:10" ht="70">
      <c r="A6" s="857" t="s">
        <v>1092</v>
      </c>
      <c r="B6" s="469"/>
      <c r="C6" s="857">
        <v>4</v>
      </c>
      <c r="D6" s="857" t="s">
        <v>240</v>
      </c>
      <c r="E6" s="446" t="s">
        <v>240</v>
      </c>
      <c r="F6" s="857" t="s">
        <v>240</v>
      </c>
      <c r="G6" s="857" t="s">
        <v>3089</v>
      </c>
      <c r="H6" s="446" t="s">
        <v>3090</v>
      </c>
      <c r="I6" s="446" t="s">
        <v>3083</v>
      </c>
      <c r="J6" s="422"/>
    </row>
    <row r="7" spans="1:10" ht="28">
      <c r="A7" s="446" t="s">
        <v>1092</v>
      </c>
      <c r="B7" s="469"/>
      <c r="C7" s="446">
        <v>5</v>
      </c>
      <c r="D7" s="446"/>
      <c r="E7" s="446" t="s">
        <v>3091</v>
      </c>
      <c r="F7" s="857"/>
      <c r="G7" s="857" t="s">
        <v>3092</v>
      </c>
      <c r="H7" s="446" t="s">
        <v>3093</v>
      </c>
      <c r="I7" s="446" t="s">
        <v>3094</v>
      </c>
      <c r="J7" s="422"/>
    </row>
    <row r="8" spans="1:10" ht="28">
      <c r="A8" s="446" t="s">
        <v>1092</v>
      </c>
      <c r="B8" s="469"/>
      <c r="C8" s="446">
        <v>6</v>
      </c>
      <c r="D8" s="446"/>
      <c r="E8" s="446" t="s">
        <v>3095</v>
      </c>
      <c r="F8" s="857"/>
      <c r="G8" s="857" t="s">
        <v>3081</v>
      </c>
      <c r="H8" s="446" t="s">
        <v>3096</v>
      </c>
      <c r="I8" s="446" t="s">
        <v>3083</v>
      </c>
      <c r="J8" s="422"/>
    </row>
    <row r="9" spans="1:10">
      <c r="A9" s="446" t="s">
        <v>1092</v>
      </c>
      <c r="B9" s="469"/>
      <c r="C9" s="446">
        <v>5</v>
      </c>
      <c r="D9" s="446"/>
      <c r="E9" s="446" t="s">
        <v>3097</v>
      </c>
      <c r="F9" s="857"/>
      <c r="G9" s="857" t="s">
        <v>3092</v>
      </c>
      <c r="H9" s="446" t="s">
        <v>3098</v>
      </c>
      <c r="I9" s="446" t="s">
        <v>3099</v>
      </c>
      <c r="J9" s="422"/>
    </row>
    <row r="10" spans="1:10" ht="28">
      <c r="A10" s="446" t="s">
        <v>1092</v>
      </c>
      <c r="B10" s="469"/>
      <c r="C10" s="446">
        <v>7</v>
      </c>
      <c r="D10" s="446"/>
      <c r="E10" s="446" t="s">
        <v>3100</v>
      </c>
      <c r="F10" s="857"/>
      <c r="G10" s="857" t="s">
        <v>3092</v>
      </c>
      <c r="H10" s="446" t="s">
        <v>3101</v>
      </c>
      <c r="I10" s="446" t="s">
        <v>3102</v>
      </c>
      <c r="J10" s="422"/>
    </row>
    <row r="11" spans="1:10" ht="28">
      <c r="A11" s="446" t="s">
        <v>1092</v>
      </c>
      <c r="B11" s="469"/>
      <c r="C11" s="446">
        <v>5</v>
      </c>
      <c r="D11" s="446"/>
      <c r="E11" s="446" t="s">
        <v>3097</v>
      </c>
      <c r="F11" s="857"/>
      <c r="G11" s="857" t="s">
        <v>3081</v>
      </c>
      <c r="H11" s="446" t="s">
        <v>3103</v>
      </c>
      <c r="I11" s="446" t="s">
        <v>3104</v>
      </c>
      <c r="J11" s="422"/>
    </row>
    <row r="12" spans="1:10" ht="28">
      <c r="A12" s="858" t="s">
        <v>46</v>
      </c>
      <c r="B12" s="469"/>
      <c r="C12" s="858">
        <v>1</v>
      </c>
      <c r="D12" s="859"/>
      <c r="E12" s="858" t="s">
        <v>3091</v>
      </c>
      <c r="F12" s="860"/>
      <c r="G12" s="860" t="s">
        <v>3092</v>
      </c>
      <c r="H12" s="858" t="s">
        <v>3105</v>
      </c>
      <c r="I12" s="858" t="s">
        <v>3106</v>
      </c>
      <c r="J12" s="422"/>
    </row>
    <row r="13" spans="1:10" ht="112">
      <c r="A13" s="446" t="s">
        <v>46</v>
      </c>
      <c r="B13" s="469"/>
      <c r="C13" s="446">
        <v>1</v>
      </c>
      <c r="D13" s="50" t="s">
        <v>3107</v>
      </c>
      <c r="E13" s="446" t="s">
        <v>3097</v>
      </c>
      <c r="F13" s="857"/>
      <c r="G13" s="857" t="s">
        <v>3092</v>
      </c>
      <c r="H13" s="446" t="s">
        <v>3108</v>
      </c>
      <c r="I13" s="446" t="s">
        <v>3109</v>
      </c>
      <c r="J13" s="422"/>
    </row>
    <row r="14" spans="1:10" ht="28">
      <c r="A14" s="446" t="s">
        <v>46</v>
      </c>
      <c r="B14" s="469"/>
      <c r="C14" s="446">
        <v>2</v>
      </c>
      <c r="D14" s="446"/>
      <c r="E14" s="446" t="s">
        <v>3110</v>
      </c>
      <c r="F14" s="857"/>
      <c r="G14" s="857" t="s">
        <v>3081</v>
      </c>
      <c r="H14" s="446" t="s">
        <v>3111</v>
      </c>
      <c r="I14" s="446"/>
      <c r="J14" s="422"/>
    </row>
    <row r="15" spans="1:10" ht="70">
      <c r="A15" s="446" t="s">
        <v>46</v>
      </c>
      <c r="B15" s="469"/>
      <c r="C15" s="446">
        <v>3</v>
      </c>
      <c r="D15" s="446"/>
      <c r="E15" s="446" t="s">
        <v>3110</v>
      </c>
      <c r="F15" s="857"/>
      <c r="G15" s="857" t="s">
        <v>3081</v>
      </c>
      <c r="H15" s="446" t="s">
        <v>3112</v>
      </c>
      <c r="I15" s="446"/>
      <c r="J15" s="422"/>
    </row>
    <row r="16" spans="1:10" ht="56">
      <c r="A16" s="446" t="s">
        <v>46</v>
      </c>
      <c r="B16" s="469"/>
      <c r="C16" s="446">
        <v>4</v>
      </c>
      <c r="D16" s="446"/>
      <c r="E16" s="446" t="s">
        <v>3110</v>
      </c>
      <c r="F16" s="857"/>
      <c r="G16" s="857" t="s">
        <v>3113</v>
      </c>
      <c r="H16" s="446" t="s">
        <v>3114</v>
      </c>
      <c r="I16" s="446" t="s">
        <v>3115</v>
      </c>
      <c r="J16" s="422"/>
    </row>
    <row r="17" spans="1:10">
      <c r="A17" s="446" t="s">
        <v>46</v>
      </c>
      <c r="B17" s="469"/>
      <c r="C17" s="446">
        <v>5</v>
      </c>
      <c r="D17" s="446"/>
      <c r="E17" s="446" t="s">
        <v>3110</v>
      </c>
      <c r="F17" s="857"/>
      <c r="G17" s="7" t="s">
        <v>3081</v>
      </c>
      <c r="H17" s="50" t="s">
        <v>3116</v>
      </c>
      <c r="I17" s="446"/>
      <c r="J17" s="422"/>
    </row>
    <row r="18" spans="1:10" ht="28">
      <c r="A18" s="446" t="s">
        <v>46</v>
      </c>
      <c r="B18" s="469"/>
      <c r="C18" s="446">
        <v>5</v>
      </c>
      <c r="D18" s="446"/>
      <c r="E18" s="446" t="s">
        <v>3110</v>
      </c>
      <c r="F18" s="857"/>
      <c r="G18" s="857" t="s">
        <v>3092</v>
      </c>
      <c r="H18" s="446" t="s">
        <v>3117</v>
      </c>
      <c r="I18" s="446" t="s">
        <v>3118</v>
      </c>
      <c r="J18" s="422"/>
    </row>
    <row r="19" spans="1:10" ht="88">
      <c r="A19" s="446" t="s">
        <v>47</v>
      </c>
      <c r="B19" s="469"/>
      <c r="C19" s="446">
        <v>1</v>
      </c>
      <c r="D19" s="446"/>
      <c r="E19" s="446" t="s">
        <v>3110</v>
      </c>
      <c r="F19" s="857"/>
      <c r="G19" s="857" t="s">
        <v>3081</v>
      </c>
      <c r="H19" s="469" t="s">
        <v>3119</v>
      </c>
      <c r="I19" s="469" t="s">
        <v>3120</v>
      </c>
      <c r="J19" s="422"/>
    </row>
    <row r="20" spans="1:10" ht="88">
      <c r="A20" s="446" t="s">
        <v>47</v>
      </c>
      <c r="B20" s="469"/>
      <c r="C20" s="446">
        <v>2</v>
      </c>
      <c r="D20" s="446"/>
      <c r="E20" s="446" t="s">
        <v>3110</v>
      </c>
      <c r="F20" s="857"/>
      <c r="G20" s="857" t="s">
        <v>3092</v>
      </c>
      <c r="H20" s="469" t="s">
        <v>3121</v>
      </c>
      <c r="I20" s="469" t="s">
        <v>3122</v>
      </c>
      <c r="J20" s="422"/>
    </row>
    <row r="21" spans="1:10" ht="84">
      <c r="A21" s="734" t="s">
        <v>48</v>
      </c>
      <c r="B21" s="469"/>
      <c r="C21" s="861">
        <v>1</v>
      </c>
      <c r="D21"/>
      <c r="E21" s="861" t="s">
        <v>3110</v>
      </c>
      <c r="F21"/>
      <c r="G21" s="862" t="s">
        <v>3092</v>
      </c>
      <c r="H21" s="863" t="s">
        <v>3123</v>
      </c>
      <c r="I21" s="861" t="s">
        <v>3124</v>
      </c>
      <c r="J21" s="422"/>
    </row>
    <row r="22" spans="1:10" ht="42">
      <c r="A22" s="446" t="s">
        <v>48</v>
      </c>
      <c r="B22" s="469"/>
      <c r="C22" s="446">
        <v>2</v>
      </c>
      <c r="D22" s="864"/>
      <c r="E22" s="446" t="s">
        <v>3110</v>
      </c>
      <c r="F22" s="864"/>
      <c r="G22" s="864" t="s">
        <v>3081</v>
      </c>
      <c r="H22" s="865" t="s">
        <v>3125</v>
      </c>
      <c r="I22" s="864" t="s">
        <v>3126</v>
      </c>
      <c r="J22" s="422"/>
    </row>
    <row r="23" spans="1:10" ht="25.5">
      <c r="A23" s="468" t="s">
        <v>49</v>
      </c>
      <c r="B23" s="469"/>
      <c r="C23" s="468">
        <v>1</v>
      </c>
      <c r="D23" s="468"/>
      <c r="E23" s="468" t="s">
        <v>3110</v>
      </c>
      <c r="F23" s="468"/>
      <c r="G23" s="468" t="s">
        <v>3092</v>
      </c>
      <c r="H23" s="469" t="s">
        <v>3127</v>
      </c>
      <c r="I23" s="469" t="s">
        <v>3128</v>
      </c>
      <c r="J23" s="422"/>
    </row>
    <row r="24" spans="1:10" ht="25.5">
      <c r="A24" s="468" t="s">
        <v>49</v>
      </c>
      <c r="B24" s="469"/>
      <c r="C24" s="468">
        <v>1</v>
      </c>
      <c r="D24" s="468"/>
      <c r="E24" s="468" t="s">
        <v>3110</v>
      </c>
      <c r="F24" s="468"/>
      <c r="G24" s="468" t="s">
        <v>3081</v>
      </c>
      <c r="H24" s="469" t="s">
        <v>3129</v>
      </c>
      <c r="I24" s="469" t="s">
        <v>3130</v>
      </c>
      <c r="J24" s="422"/>
    </row>
    <row r="25" spans="1:10" ht="28">
      <c r="A25" s="468" t="s">
        <v>3131</v>
      </c>
      <c r="B25" s="469" t="s">
        <v>3132</v>
      </c>
      <c r="C25" s="468">
        <v>1</v>
      </c>
      <c r="D25" s="468"/>
      <c r="E25" s="468" t="s">
        <v>3110</v>
      </c>
      <c r="F25" s="468"/>
      <c r="G25" s="468" t="s">
        <v>3081</v>
      </c>
      <c r="H25" s="863" t="s">
        <v>3133</v>
      </c>
      <c r="I25" s="469" t="s">
        <v>3134</v>
      </c>
      <c r="J25" s="422"/>
    </row>
    <row r="26" spans="1:10" ht="100.5">
      <c r="A26" s="468" t="s">
        <v>3131</v>
      </c>
      <c r="B26" s="469" t="s">
        <v>3135</v>
      </c>
      <c r="C26" s="468">
        <v>2</v>
      </c>
      <c r="D26" s="468"/>
      <c r="E26" s="468" t="s">
        <v>3110</v>
      </c>
      <c r="F26" s="468"/>
      <c r="G26" s="468" t="s">
        <v>3092</v>
      </c>
      <c r="H26" s="469" t="s">
        <v>3136</v>
      </c>
      <c r="I26" s="468" t="s">
        <v>3137</v>
      </c>
      <c r="J26" s="422"/>
    </row>
    <row r="27" spans="1:10" ht="138">
      <c r="A27" s="468" t="s">
        <v>1092</v>
      </c>
      <c r="B27" s="469" t="s">
        <v>3523</v>
      </c>
      <c r="C27" s="468">
        <v>1</v>
      </c>
      <c r="D27" s="468"/>
      <c r="E27" s="468" t="s">
        <v>3110</v>
      </c>
      <c r="F27" s="468"/>
      <c r="G27" s="936" t="s">
        <v>3081</v>
      </c>
      <c r="H27" s="937" t="s">
        <v>3522</v>
      </c>
      <c r="I27" s="3" t="s">
        <v>3524</v>
      </c>
      <c r="J27" s="422"/>
    </row>
    <row r="28" spans="1:10" ht="225.5">
      <c r="A28" s="468" t="s">
        <v>1092</v>
      </c>
      <c r="B28" s="469" t="s">
        <v>3521</v>
      </c>
      <c r="C28" s="468">
        <v>2</v>
      </c>
      <c r="D28" s="468"/>
      <c r="E28" s="468" t="s">
        <v>3110</v>
      </c>
      <c r="F28" s="468"/>
      <c r="G28" s="468" t="s">
        <v>3092</v>
      </c>
      <c r="H28" s="469" t="s">
        <v>3526</v>
      </c>
      <c r="I28" s="469" t="s">
        <v>3525</v>
      </c>
      <c r="J28" s="422"/>
    </row>
    <row r="29" spans="1:10" ht="50.5">
      <c r="A29" s="468" t="s">
        <v>1092</v>
      </c>
      <c r="B29" s="469" t="s">
        <v>3521</v>
      </c>
      <c r="C29" s="468">
        <v>3</v>
      </c>
      <c r="D29" s="468"/>
      <c r="E29" s="469" t="s">
        <v>3527</v>
      </c>
      <c r="F29" s="468"/>
      <c r="G29" s="468" t="s">
        <v>3081</v>
      </c>
      <c r="H29" s="939" t="s">
        <v>3528</v>
      </c>
      <c r="I29" s="469" t="s">
        <v>3529</v>
      </c>
      <c r="J29" s="422"/>
    </row>
    <row r="30" spans="1:10" ht="75.5">
      <c r="A30" s="468" t="s">
        <v>1092</v>
      </c>
      <c r="B30" s="469" t="s">
        <v>3521</v>
      </c>
      <c r="C30" s="468">
        <v>4</v>
      </c>
      <c r="D30" s="468"/>
      <c r="E30" s="469" t="s">
        <v>3527</v>
      </c>
      <c r="F30" s="468"/>
      <c r="G30" s="468" t="s">
        <v>3081</v>
      </c>
      <c r="H30" s="939" t="s">
        <v>3530</v>
      </c>
      <c r="I30" s="469" t="s">
        <v>3529</v>
      </c>
      <c r="J30" s="422"/>
    </row>
    <row r="31" spans="1:10" ht="50.5">
      <c r="A31" s="468" t="s">
        <v>1092</v>
      </c>
      <c r="B31" s="469" t="s">
        <v>3531</v>
      </c>
      <c r="C31" s="468">
        <v>5</v>
      </c>
      <c r="D31" s="468"/>
      <c r="E31" s="469" t="s">
        <v>3527</v>
      </c>
      <c r="F31" s="468"/>
      <c r="G31" s="468" t="s">
        <v>3081</v>
      </c>
      <c r="H31" s="939" t="s">
        <v>3532</v>
      </c>
      <c r="I31" s="469" t="s">
        <v>3529</v>
      </c>
      <c r="J31" s="422"/>
    </row>
    <row r="32" spans="1:10" ht="63">
      <c r="A32" s="468" t="s">
        <v>1092</v>
      </c>
      <c r="B32" s="469" t="s">
        <v>3531</v>
      </c>
      <c r="C32" s="468">
        <v>6</v>
      </c>
      <c r="D32" s="468"/>
      <c r="E32" s="469" t="s">
        <v>3527</v>
      </c>
      <c r="F32" s="468"/>
      <c r="G32" s="468" t="s">
        <v>3081</v>
      </c>
      <c r="H32" s="939" t="s">
        <v>3533</v>
      </c>
      <c r="I32" s="469" t="s">
        <v>3529</v>
      </c>
      <c r="J32" s="422"/>
    </row>
    <row r="33" spans="1:10" ht="63">
      <c r="A33" s="468" t="s">
        <v>1092</v>
      </c>
      <c r="B33" s="469" t="s">
        <v>3521</v>
      </c>
      <c r="C33" s="468">
        <v>7</v>
      </c>
      <c r="D33" s="468"/>
      <c r="E33" s="469" t="s">
        <v>3110</v>
      </c>
      <c r="F33" s="468"/>
      <c r="G33" s="468" t="s">
        <v>3081</v>
      </c>
      <c r="H33" s="938" t="s">
        <v>3534</v>
      </c>
      <c r="I33" s="469" t="s">
        <v>3529</v>
      </c>
      <c r="J33" s="422"/>
    </row>
    <row r="34" spans="1:10">
      <c r="A34" s="468"/>
      <c r="B34" s="469"/>
      <c r="C34" s="468"/>
      <c r="D34" s="468"/>
      <c r="E34" s="468"/>
      <c r="F34" s="468"/>
      <c r="G34" s="468"/>
      <c r="H34" s="469"/>
      <c r="I34" s="468"/>
      <c r="J34" s="422"/>
    </row>
    <row r="35" spans="1:10">
      <c r="A35" s="468"/>
      <c r="B35" s="469"/>
      <c r="C35" s="468"/>
      <c r="D35" s="468"/>
      <c r="E35" s="468"/>
      <c r="F35" s="468"/>
      <c r="G35" s="468"/>
      <c r="H35" s="469"/>
      <c r="I35" s="468"/>
      <c r="J35" s="422"/>
    </row>
    <row r="36" spans="1:10">
      <c r="A36" s="468"/>
      <c r="B36" s="469"/>
      <c r="C36" s="468"/>
      <c r="D36" s="468"/>
      <c r="E36" s="468"/>
      <c r="F36" s="468"/>
      <c r="G36" s="468"/>
      <c r="H36" s="469"/>
      <c r="I36" s="468"/>
      <c r="J36" s="422"/>
    </row>
  </sheetData>
  <pageMargins left="0.75" right="0.75" top="1" bottom="1" header="0.5" footer="0.5"/>
  <pageSetup paperSize="9" scale="76" orientation="landscape" r:id="rId1"/>
  <headerFooter alignWithMargins="0"/>
  <rowBreaks count="1" manualBreakCount="1">
    <brk id="20" max="16383"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D57"/>
  <sheetViews>
    <sheetView view="pageBreakPreview" zoomScaleNormal="100" zoomScaleSheetLayoutView="100" workbookViewId="0">
      <selection activeCell="B1" sqref="B1"/>
    </sheetView>
  </sheetViews>
  <sheetFormatPr defaultColWidth="9.1796875" defaultRowHeight="14"/>
  <cols>
    <col min="1" max="1" width="24.453125" style="1" customWidth="1"/>
    <col min="2" max="2" width="27.453125" style="1" customWidth="1"/>
    <col min="3" max="3" width="20.1796875" style="1" customWidth="1"/>
    <col min="4" max="16384" width="9.1796875" style="1"/>
  </cols>
  <sheetData>
    <row r="1" spans="1:4" ht="21" customHeight="1">
      <c r="A1" s="44" t="s">
        <v>724</v>
      </c>
      <c r="B1" s="31"/>
      <c r="C1" s="422"/>
      <c r="D1" s="422"/>
    </row>
    <row r="2" spans="1:4" ht="28.5" customHeight="1">
      <c r="A2" s="1073" t="s">
        <v>725</v>
      </c>
      <c r="B2" s="1073"/>
      <c r="C2" s="1073"/>
      <c r="D2" s="47"/>
    </row>
    <row r="3" spans="1:4" s="68" customFormat="1" ht="12.75" customHeight="1">
      <c r="A3" s="702"/>
      <c r="B3" s="702"/>
      <c r="C3" s="702"/>
      <c r="D3" s="47"/>
    </row>
    <row r="4" spans="1:4">
      <c r="A4" s="44" t="s">
        <v>726</v>
      </c>
      <c r="B4" s="44" t="s">
        <v>727</v>
      </c>
      <c r="C4" s="44" t="s">
        <v>728</v>
      </c>
      <c r="D4" s="422"/>
    </row>
    <row r="6" spans="1:4">
      <c r="A6" s="44" t="s">
        <v>729</v>
      </c>
      <c r="B6" s="422"/>
      <c r="C6" s="422"/>
      <c r="D6" s="422"/>
    </row>
    <row r="7" spans="1:4">
      <c r="A7" s="866" t="s">
        <v>3138</v>
      </c>
      <c r="B7" s="867" t="s">
        <v>3139</v>
      </c>
      <c r="C7" s="868" t="s">
        <v>3140</v>
      </c>
      <c r="D7" s="422"/>
    </row>
    <row r="8" spans="1:4">
      <c r="A8" s="868" t="s">
        <v>730</v>
      </c>
      <c r="B8" s="867" t="s">
        <v>731</v>
      </c>
      <c r="C8" s="868"/>
      <c r="D8" s="422"/>
    </row>
    <row r="9" spans="1:4">
      <c r="A9" s="868" t="s">
        <v>732</v>
      </c>
      <c r="B9" s="867" t="s">
        <v>733</v>
      </c>
      <c r="C9" s="868"/>
      <c r="D9" s="422"/>
    </row>
    <row r="10" spans="1:4">
      <c r="A10" s="868" t="s">
        <v>734</v>
      </c>
      <c r="B10" s="867" t="s">
        <v>735</v>
      </c>
      <c r="C10" s="868"/>
      <c r="D10" s="422"/>
    </row>
    <row r="11" spans="1:4" ht="15.5">
      <c r="A11" s="868" t="s">
        <v>3141</v>
      </c>
      <c r="B11" s="869" t="s">
        <v>3142</v>
      </c>
      <c r="C11" s="868" t="s">
        <v>3140</v>
      </c>
      <c r="D11" s="422"/>
    </row>
    <row r="12" spans="1:4">
      <c r="A12" s="868" t="s">
        <v>3143</v>
      </c>
      <c r="B12" s="867" t="s">
        <v>3144</v>
      </c>
      <c r="C12" s="868" t="s">
        <v>3140</v>
      </c>
      <c r="D12" s="422"/>
    </row>
    <row r="13" spans="1:4">
      <c r="A13" s="868" t="s">
        <v>736</v>
      </c>
      <c r="B13" s="867" t="s">
        <v>737</v>
      </c>
      <c r="C13" s="868"/>
      <c r="D13" s="422"/>
    </row>
    <row r="14" spans="1:4">
      <c r="A14" s="868" t="s">
        <v>3145</v>
      </c>
      <c r="B14" s="867" t="s">
        <v>3146</v>
      </c>
      <c r="C14" s="868" t="s">
        <v>3140</v>
      </c>
      <c r="D14" s="422"/>
    </row>
    <row r="15" spans="1:4">
      <c r="A15" s="868" t="s">
        <v>3147</v>
      </c>
      <c r="B15" s="867" t="s">
        <v>3148</v>
      </c>
      <c r="C15" s="868" t="s">
        <v>3140</v>
      </c>
      <c r="D15" s="422"/>
    </row>
    <row r="16" spans="1:4">
      <c r="A16" s="868" t="s">
        <v>3149</v>
      </c>
      <c r="B16" s="867" t="s">
        <v>3150</v>
      </c>
      <c r="C16" s="868" t="s">
        <v>3140</v>
      </c>
      <c r="D16" s="422"/>
    </row>
    <row r="17" spans="1:3">
      <c r="A17" s="868" t="s">
        <v>3151</v>
      </c>
      <c r="B17" s="867" t="s">
        <v>3152</v>
      </c>
      <c r="C17" s="868" t="s">
        <v>3140</v>
      </c>
    </row>
    <row r="18" spans="1:3">
      <c r="A18" s="868" t="s">
        <v>3153</v>
      </c>
      <c r="B18" s="867" t="s">
        <v>3154</v>
      </c>
      <c r="C18" s="868" t="s">
        <v>3140</v>
      </c>
    </row>
    <row r="19" spans="1:3">
      <c r="A19" s="868" t="s">
        <v>738</v>
      </c>
      <c r="B19" s="867" t="s">
        <v>739</v>
      </c>
      <c r="C19" s="868" t="s">
        <v>3140</v>
      </c>
    </row>
    <row r="20" spans="1:3">
      <c r="A20" s="868" t="s">
        <v>740</v>
      </c>
      <c r="B20" s="867" t="s">
        <v>741</v>
      </c>
      <c r="C20" s="868"/>
    </row>
    <row r="21" spans="1:3">
      <c r="A21" s="868" t="s">
        <v>742</v>
      </c>
      <c r="B21" s="867" t="s">
        <v>743</v>
      </c>
      <c r="C21" s="868"/>
    </row>
    <row r="22" spans="1:3">
      <c r="A22" s="868" t="s">
        <v>744</v>
      </c>
      <c r="B22" s="867" t="s">
        <v>745</v>
      </c>
      <c r="C22" s="868"/>
    </row>
    <row r="23" spans="1:3">
      <c r="A23" s="868" t="s">
        <v>3155</v>
      </c>
      <c r="B23" s="867" t="s">
        <v>3156</v>
      </c>
      <c r="C23" s="868" t="s">
        <v>3140</v>
      </c>
    </row>
    <row r="24" spans="1:3">
      <c r="A24" s="868" t="s">
        <v>3157</v>
      </c>
      <c r="B24" s="867" t="s">
        <v>3158</v>
      </c>
      <c r="C24" s="868" t="s">
        <v>3140</v>
      </c>
    </row>
    <row r="25" spans="1:3">
      <c r="A25" s="868" t="s">
        <v>746</v>
      </c>
      <c r="B25" s="867"/>
      <c r="C25" s="868"/>
    </row>
    <row r="26" spans="1:3">
      <c r="A26" s="868"/>
      <c r="B26" s="867"/>
      <c r="C26" s="868"/>
    </row>
    <row r="27" spans="1:3">
      <c r="A27" s="870" t="s">
        <v>747</v>
      </c>
      <c r="B27" s="867"/>
      <c r="C27" s="868"/>
    </row>
    <row r="28" spans="1:3">
      <c r="A28" s="868" t="s">
        <v>3159</v>
      </c>
      <c r="B28" s="867" t="s">
        <v>3160</v>
      </c>
      <c r="C28" s="868" t="s">
        <v>3140</v>
      </c>
    </row>
    <row r="29" spans="1:3">
      <c r="A29" s="868" t="s">
        <v>3161</v>
      </c>
      <c r="B29" s="867" t="s">
        <v>3162</v>
      </c>
      <c r="C29" s="868" t="s">
        <v>3140</v>
      </c>
    </row>
    <row r="30" spans="1:3" ht="15.5">
      <c r="A30" s="868" t="s">
        <v>3163</v>
      </c>
      <c r="B30" s="869" t="s">
        <v>3164</v>
      </c>
      <c r="C30" s="868" t="s">
        <v>3140</v>
      </c>
    </row>
    <row r="31" spans="1:3">
      <c r="A31" s="868" t="s">
        <v>748</v>
      </c>
      <c r="B31" s="867" t="s">
        <v>749</v>
      </c>
      <c r="C31" s="868"/>
    </row>
    <row r="32" spans="1:3">
      <c r="A32" s="868" t="s">
        <v>750</v>
      </c>
      <c r="B32" s="867" t="s">
        <v>751</v>
      </c>
      <c r="C32" s="868"/>
    </row>
    <row r="33" spans="1:3">
      <c r="A33" s="868" t="s">
        <v>3165</v>
      </c>
      <c r="B33" s="867" t="s">
        <v>3166</v>
      </c>
      <c r="C33" s="868" t="s">
        <v>3140</v>
      </c>
    </row>
    <row r="34" spans="1:3">
      <c r="A34" s="868" t="s">
        <v>3167</v>
      </c>
      <c r="B34" s="867" t="s">
        <v>3168</v>
      </c>
      <c r="C34" s="868" t="s">
        <v>3140</v>
      </c>
    </row>
    <row r="35" spans="1:3">
      <c r="A35" s="868" t="s">
        <v>752</v>
      </c>
      <c r="B35" s="867" t="s">
        <v>753</v>
      </c>
      <c r="C35" s="868"/>
    </row>
    <row r="36" spans="1:3" ht="15.5">
      <c r="A36" s="868" t="s">
        <v>3169</v>
      </c>
      <c r="B36" s="869" t="s">
        <v>3170</v>
      </c>
      <c r="C36" s="868" t="s">
        <v>3140</v>
      </c>
    </row>
    <row r="37" spans="1:3">
      <c r="A37" s="868" t="s">
        <v>754</v>
      </c>
      <c r="B37" s="867" t="s">
        <v>755</v>
      </c>
      <c r="C37" s="868"/>
    </row>
    <row r="38" spans="1:3">
      <c r="A38" s="868" t="s">
        <v>756</v>
      </c>
      <c r="B38" s="867" t="s">
        <v>757</v>
      </c>
      <c r="C38" s="868"/>
    </row>
    <row r="39" spans="1:3">
      <c r="A39" s="868" t="s">
        <v>758</v>
      </c>
      <c r="B39" s="867" t="s">
        <v>759</v>
      </c>
      <c r="C39" s="868"/>
    </row>
    <row r="40" spans="1:3">
      <c r="A40" s="868" t="s">
        <v>760</v>
      </c>
      <c r="B40" s="867" t="s">
        <v>3171</v>
      </c>
      <c r="C40" s="868" t="s">
        <v>3140</v>
      </c>
    </row>
    <row r="41" spans="1:3" ht="15.5">
      <c r="A41" s="868" t="s">
        <v>3172</v>
      </c>
      <c r="B41" s="869" t="s">
        <v>3173</v>
      </c>
      <c r="C41" s="868" t="s">
        <v>3140</v>
      </c>
    </row>
    <row r="42" spans="1:3">
      <c r="A42" s="868" t="s">
        <v>3174</v>
      </c>
      <c r="B42" s="867" t="s">
        <v>3175</v>
      </c>
      <c r="C42" s="868" t="s">
        <v>3140</v>
      </c>
    </row>
    <row r="43" spans="1:3">
      <c r="A43" s="868" t="s">
        <v>3176</v>
      </c>
      <c r="B43" s="867" t="s">
        <v>3177</v>
      </c>
      <c r="C43" s="868" t="s">
        <v>3140</v>
      </c>
    </row>
    <row r="44" spans="1:3">
      <c r="A44" s="868" t="s">
        <v>3178</v>
      </c>
      <c r="B44" s="867" t="s">
        <v>3179</v>
      </c>
      <c r="C44" s="868" t="s">
        <v>3140</v>
      </c>
    </row>
    <row r="45" spans="1:3">
      <c r="A45" s="868" t="s">
        <v>3180</v>
      </c>
      <c r="B45" s="867" t="s">
        <v>3181</v>
      </c>
      <c r="C45" s="868" t="s">
        <v>3140</v>
      </c>
    </row>
    <row r="46" spans="1:3">
      <c r="A46" s="868" t="s">
        <v>3182</v>
      </c>
      <c r="B46" s="867" t="s">
        <v>3183</v>
      </c>
      <c r="C46" s="868" t="s">
        <v>3140</v>
      </c>
    </row>
    <row r="47" spans="1:3">
      <c r="A47" s="868" t="s">
        <v>3184</v>
      </c>
      <c r="B47" s="867" t="s">
        <v>3185</v>
      </c>
      <c r="C47" s="868" t="s">
        <v>3140</v>
      </c>
    </row>
    <row r="48" spans="1:3">
      <c r="A48" s="868" t="s">
        <v>3186</v>
      </c>
      <c r="B48" s="867" t="s">
        <v>3187</v>
      </c>
      <c r="C48" s="868" t="s">
        <v>3140</v>
      </c>
    </row>
    <row r="49" spans="1:3" ht="15.5">
      <c r="A49" s="871" t="s">
        <v>761</v>
      </c>
      <c r="B49" s="867" t="s">
        <v>762</v>
      </c>
      <c r="C49" s="868"/>
    </row>
    <row r="50" spans="1:3" ht="15.5">
      <c r="A50" s="871" t="s">
        <v>3188</v>
      </c>
      <c r="B50" s="869" t="s">
        <v>3189</v>
      </c>
      <c r="C50" s="868" t="s">
        <v>3140</v>
      </c>
    </row>
    <row r="51" spans="1:3" ht="14.5">
      <c r="A51" s="868" t="s">
        <v>3190</v>
      </c>
      <c r="B51" s="872" t="s">
        <v>3191</v>
      </c>
      <c r="C51" s="868" t="s">
        <v>3140</v>
      </c>
    </row>
    <row r="52" spans="1:3">
      <c r="A52" s="868" t="s">
        <v>3192</v>
      </c>
      <c r="B52" s="867" t="s">
        <v>3193</v>
      </c>
      <c r="C52" s="868" t="s">
        <v>3140</v>
      </c>
    </row>
    <row r="53" spans="1:3">
      <c r="A53" s="868" t="s">
        <v>763</v>
      </c>
      <c r="B53" s="867" t="s">
        <v>764</v>
      </c>
      <c r="C53" s="868"/>
    </row>
    <row r="54" spans="1:3">
      <c r="A54" s="868" t="s">
        <v>765</v>
      </c>
      <c r="B54" s="867" t="s">
        <v>766</v>
      </c>
      <c r="C54" s="868"/>
    </row>
    <row r="55" spans="1:3">
      <c r="A55" s="868" t="s">
        <v>3194</v>
      </c>
      <c r="B55" s="867" t="s">
        <v>3195</v>
      </c>
      <c r="C55" s="868" t="s">
        <v>3140</v>
      </c>
    </row>
    <row r="56" spans="1:3">
      <c r="A56" s="868" t="s">
        <v>3196</v>
      </c>
      <c r="B56" s="867" t="s">
        <v>3197</v>
      </c>
      <c r="C56" s="868" t="s">
        <v>3140</v>
      </c>
    </row>
    <row r="57" spans="1:3">
      <c r="A57" s="868" t="s">
        <v>746</v>
      </c>
      <c r="B57" s="867"/>
      <c r="C57" s="868"/>
    </row>
  </sheetData>
  <mergeCells count="1">
    <mergeCell ref="A2:C2"/>
  </mergeCells>
  <phoneticPr fontId="7" type="noConversion"/>
  <pageMargins left="0.75" right="0.75" top="1" bottom="1" header="0.5" footer="0.5"/>
  <pageSetup paperSize="9" orientation="portrait" horizontalDpi="4294967294"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65"/>
  <sheetViews>
    <sheetView view="pageBreakPreview" zoomScaleNormal="100" zoomScaleSheetLayoutView="100" workbookViewId="0">
      <selection sqref="A1:C1"/>
    </sheetView>
  </sheetViews>
  <sheetFormatPr defaultColWidth="9.1796875" defaultRowHeight="12.5"/>
  <cols>
    <col min="1" max="1" width="26.1796875" style="322" customWidth="1"/>
    <col min="2" max="2" width="22.7265625" style="322" customWidth="1"/>
    <col min="3" max="3" width="37.81640625" style="322" customWidth="1"/>
    <col min="4" max="16384" width="9.1796875" style="3"/>
  </cols>
  <sheetData>
    <row r="1" spans="1:3">
      <c r="A1" s="1076" t="s">
        <v>767</v>
      </c>
      <c r="B1" s="1076"/>
      <c r="C1" s="1076"/>
    </row>
    <row r="2" spans="1:3" ht="15">
      <c r="A2" s="1077" t="s">
        <v>768</v>
      </c>
      <c r="B2" s="1074"/>
      <c r="C2" s="1074"/>
    </row>
    <row r="3" spans="1:3" ht="14">
      <c r="A3" s="1078" t="s">
        <v>769</v>
      </c>
      <c r="B3" s="1078"/>
      <c r="C3" s="1078"/>
    </row>
    <row r="4" spans="1:3" ht="14">
      <c r="A4" s="1078" t="s">
        <v>770</v>
      </c>
      <c r="B4" s="1078"/>
      <c r="C4" s="1078"/>
    </row>
    <row r="5" spans="1:3" ht="42" customHeight="1">
      <c r="A5" s="1078" t="s">
        <v>771</v>
      </c>
      <c r="B5" s="1078"/>
      <c r="C5" s="1078"/>
    </row>
    <row r="6" spans="1:3" ht="21.75" customHeight="1">
      <c r="A6" s="301"/>
      <c r="B6" s="301"/>
      <c r="C6" s="301"/>
    </row>
    <row r="7" spans="1:3">
      <c r="A7" s="703" t="s">
        <v>772</v>
      </c>
    </row>
    <row r="8" spans="1:3">
      <c r="A8" s="1079" t="s">
        <v>773</v>
      </c>
      <c r="B8" s="1074"/>
      <c r="C8" s="1074"/>
    </row>
    <row r="9" spans="1:3">
      <c r="A9" s="704"/>
      <c r="B9" s="703"/>
      <c r="C9" s="703"/>
    </row>
    <row r="10" spans="1:3">
      <c r="A10" s="1074" t="s">
        <v>774</v>
      </c>
      <c r="B10" s="1074"/>
      <c r="C10" s="1074"/>
    </row>
    <row r="11" spans="1:3">
      <c r="A11" s="704" t="s">
        <v>775</v>
      </c>
      <c r="B11" s="703"/>
      <c r="C11" s="703"/>
    </row>
    <row r="12" spans="1:3">
      <c r="A12" s="704"/>
      <c r="B12" s="703"/>
      <c r="C12" s="703"/>
    </row>
    <row r="13" spans="1:3" ht="43.5" customHeight="1">
      <c r="A13" s="1075" t="s">
        <v>776</v>
      </c>
      <c r="B13" s="1075"/>
      <c r="C13" s="1075"/>
    </row>
    <row r="14" spans="1:3">
      <c r="A14" s="703" t="s">
        <v>777</v>
      </c>
    </row>
    <row r="16" spans="1:3" ht="14">
      <c r="A16" s="46" t="s">
        <v>778</v>
      </c>
      <c r="B16" s="46" t="s">
        <v>779</v>
      </c>
      <c r="C16" s="302" t="s">
        <v>780</v>
      </c>
    </row>
    <row r="17" spans="1:3" ht="14">
      <c r="A17" s="46"/>
      <c r="B17" s="46"/>
      <c r="C17" s="302"/>
    </row>
    <row r="18" spans="1:3" ht="14">
      <c r="A18" s="303" t="s">
        <v>781</v>
      </c>
    </row>
    <row r="19" spans="1:3" ht="25">
      <c r="A19" s="45" t="s">
        <v>782</v>
      </c>
      <c r="B19" s="322" t="s">
        <v>783</v>
      </c>
      <c r="C19" s="322" t="s">
        <v>784</v>
      </c>
    </row>
    <row r="20" spans="1:3">
      <c r="A20" s="45" t="s">
        <v>785</v>
      </c>
      <c r="B20" s="322" t="s">
        <v>786</v>
      </c>
      <c r="C20" s="322" t="s">
        <v>787</v>
      </c>
    </row>
    <row r="21" spans="1:3">
      <c r="A21" s="45" t="s">
        <v>788</v>
      </c>
      <c r="B21" s="322" t="s">
        <v>789</v>
      </c>
      <c r="C21" s="322" t="s">
        <v>790</v>
      </c>
    </row>
    <row r="22" spans="1:3" ht="50">
      <c r="A22" s="45" t="s">
        <v>791</v>
      </c>
      <c r="B22" s="322" t="s">
        <v>792</v>
      </c>
      <c r="C22" s="322" t="s">
        <v>793</v>
      </c>
    </row>
    <row r="23" spans="1:3">
      <c r="A23" s="45" t="s">
        <v>794</v>
      </c>
      <c r="B23" s="322" t="s">
        <v>795</v>
      </c>
      <c r="C23" s="322" t="s">
        <v>796</v>
      </c>
    </row>
    <row r="24" spans="1:3">
      <c r="A24" s="45" t="s">
        <v>797</v>
      </c>
      <c r="B24" s="322" t="s">
        <v>798</v>
      </c>
      <c r="C24" s="322" t="s">
        <v>799</v>
      </c>
    </row>
    <row r="25" spans="1:3">
      <c r="A25" s="45" t="s">
        <v>800</v>
      </c>
      <c r="B25" s="322" t="s">
        <v>801</v>
      </c>
      <c r="C25" s="322" t="s">
        <v>802</v>
      </c>
    </row>
    <row r="26" spans="1:3">
      <c r="A26" s="304"/>
    </row>
    <row r="27" spans="1:3" ht="14">
      <c r="A27" s="303" t="s">
        <v>803</v>
      </c>
    </row>
    <row r="28" spans="1:3">
      <c r="A28" s="45" t="s">
        <v>804</v>
      </c>
      <c r="B28" s="322" t="s">
        <v>805</v>
      </c>
      <c r="C28" s="322" t="s">
        <v>806</v>
      </c>
    </row>
    <row r="29" spans="1:3" ht="50">
      <c r="A29" s="45" t="s">
        <v>807</v>
      </c>
      <c r="B29" s="322" t="s">
        <v>808</v>
      </c>
      <c r="C29" s="322" t="s">
        <v>809</v>
      </c>
    </row>
    <row r="30" spans="1:3" ht="25">
      <c r="A30" s="45" t="s">
        <v>810</v>
      </c>
      <c r="B30" s="322" t="s">
        <v>811</v>
      </c>
      <c r="C30" s="322" t="s">
        <v>812</v>
      </c>
    </row>
    <row r="31" spans="1:3" ht="75">
      <c r="A31" s="45" t="s">
        <v>813</v>
      </c>
      <c r="B31" s="322" t="s">
        <v>814</v>
      </c>
      <c r="C31" s="3" t="s">
        <v>815</v>
      </c>
    </row>
    <row r="32" spans="1:3">
      <c r="A32" s="45" t="s">
        <v>816</v>
      </c>
      <c r="B32" s="322" t="s">
        <v>817</v>
      </c>
      <c r="C32" s="322" t="s">
        <v>806</v>
      </c>
    </row>
    <row r="33" spans="1:3" ht="25">
      <c r="A33" s="45" t="s">
        <v>818</v>
      </c>
      <c r="B33" s="322" t="s">
        <v>819</v>
      </c>
      <c r="C33" s="322" t="s">
        <v>820</v>
      </c>
    </row>
    <row r="34" spans="1:3" ht="37.5">
      <c r="A34" s="45" t="s">
        <v>821</v>
      </c>
      <c r="B34" s="322" t="s">
        <v>822</v>
      </c>
      <c r="C34" s="322" t="s">
        <v>823</v>
      </c>
    </row>
    <row r="35" spans="1:3">
      <c r="A35" s="45" t="s">
        <v>824</v>
      </c>
      <c r="B35" s="322" t="s">
        <v>822</v>
      </c>
      <c r="C35" s="3" t="s">
        <v>825</v>
      </c>
    </row>
    <row r="36" spans="1:3">
      <c r="A36" s="45" t="s">
        <v>826</v>
      </c>
      <c r="B36" s="322" t="s">
        <v>822</v>
      </c>
      <c r="C36" s="3" t="s">
        <v>827</v>
      </c>
    </row>
    <row r="37" spans="1:3">
      <c r="A37" s="45" t="s">
        <v>828</v>
      </c>
      <c r="B37" s="322" t="s">
        <v>829</v>
      </c>
      <c r="C37" s="322" t="s">
        <v>806</v>
      </c>
    </row>
    <row r="38" spans="1:3">
      <c r="A38" s="45" t="s">
        <v>830</v>
      </c>
      <c r="B38" s="322" t="s">
        <v>831</v>
      </c>
      <c r="C38" s="322" t="s">
        <v>832</v>
      </c>
    </row>
    <row r="39" spans="1:3">
      <c r="A39" s="45" t="s">
        <v>833</v>
      </c>
      <c r="B39" s="322" t="s">
        <v>834</v>
      </c>
      <c r="C39" s="322" t="s">
        <v>835</v>
      </c>
    </row>
    <row r="40" spans="1:3">
      <c r="C40" s="322" t="s">
        <v>836</v>
      </c>
    </row>
    <row r="41" spans="1:3" ht="25">
      <c r="A41" s="45" t="s">
        <v>837</v>
      </c>
      <c r="B41" s="322" t="s">
        <v>838</v>
      </c>
      <c r="C41" s="322" t="s">
        <v>784</v>
      </c>
    </row>
    <row r="42" spans="1:3" ht="25">
      <c r="A42" s="45" t="s">
        <v>839</v>
      </c>
      <c r="B42" s="322" t="s">
        <v>840</v>
      </c>
      <c r="C42" s="322" t="s">
        <v>841</v>
      </c>
    </row>
    <row r="43" spans="1:3">
      <c r="A43" s="45" t="s">
        <v>842</v>
      </c>
      <c r="B43" s="322" t="s">
        <v>843</v>
      </c>
      <c r="C43" s="322" t="s">
        <v>844</v>
      </c>
    </row>
    <row r="44" spans="1:3" ht="50">
      <c r="A44" s="45" t="s">
        <v>845</v>
      </c>
      <c r="B44" s="322" t="s">
        <v>846</v>
      </c>
      <c r="C44" s="322" t="s">
        <v>847</v>
      </c>
    </row>
    <row r="45" spans="1:3">
      <c r="A45" s="45" t="s">
        <v>848</v>
      </c>
      <c r="B45" s="322" t="s">
        <v>849</v>
      </c>
      <c r="C45" s="322" t="s">
        <v>850</v>
      </c>
    </row>
    <row r="46" spans="1:3" ht="25">
      <c r="A46" s="45"/>
      <c r="C46" s="322" t="s">
        <v>851</v>
      </c>
    </row>
    <row r="47" spans="1:3" ht="25">
      <c r="A47" s="45" t="s">
        <v>852</v>
      </c>
      <c r="B47" s="322" t="s">
        <v>853</v>
      </c>
      <c r="C47" s="322" t="s">
        <v>784</v>
      </c>
    </row>
    <row r="48" spans="1:3">
      <c r="A48" s="45" t="s">
        <v>854</v>
      </c>
      <c r="B48" s="322" t="s">
        <v>855</v>
      </c>
      <c r="C48" s="322" t="s">
        <v>856</v>
      </c>
    </row>
    <row r="49" spans="1:3" ht="25">
      <c r="A49" s="45" t="s">
        <v>857</v>
      </c>
      <c r="B49" s="322" t="s">
        <v>858</v>
      </c>
      <c r="C49" s="322" t="s">
        <v>859</v>
      </c>
    </row>
    <row r="50" spans="1:3" ht="25">
      <c r="C50" s="322" t="s">
        <v>860</v>
      </c>
    </row>
    <row r="51" spans="1:3">
      <c r="A51" s="45" t="s">
        <v>861</v>
      </c>
      <c r="B51" s="322" t="s">
        <v>862</v>
      </c>
    </row>
    <row r="52" spans="1:3">
      <c r="A52" s="45" t="s">
        <v>863</v>
      </c>
      <c r="B52" s="322" t="s">
        <v>864</v>
      </c>
    </row>
    <row r="53" spans="1:3">
      <c r="A53" s="45" t="s">
        <v>865</v>
      </c>
      <c r="B53" s="322" t="s">
        <v>866</v>
      </c>
    </row>
    <row r="54" spans="1:3">
      <c r="A54" s="45" t="s">
        <v>867</v>
      </c>
      <c r="B54" s="322" t="s">
        <v>868</v>
      </c>
    </row>
    <row r="55" spans="1:3">
      <c r="A55" s="45" t="s">
        <v>869</v>
      </c>
      <c r="B55" s="322" t="s">
        <v>870</v>
      </c>
    </row>
    <row r="57" spans="1:3" ht="14">
      <c r="A57" s="303" t="s">
        <v>871</v>
      </c>
    </row>
    <row r="58" spans="1:3" ht="25">
      <c r="A58" s="45" t="s">
        <v>872</v>
      </c>
      <c r="B58" s="305"/>
      <c r="C58" s="305" t="s">
        <v>873</v>
      </c>
    </row>
    <row r="59" spans="1:3" ht="25">
      <c r="A59" s="45" t="s">
        <v>874</v>
      </c>
      <c r="B59" s="305" t="s">
        <v>875</v>
      </c>
      <c r="C59" s="305" t="s">
        <v>876</v>
      </c>
    </row>
    <row r="60" spans="1:3">
      <c r="A60" s="45" t="s">
        <v>877</v>
      </c>
      <c r="B60" s="322" t="s">
        <v>878</v>
      </c>
      <c r="C60" s="322" t="s">
        <v>879</v>
      </c>
    </row>
    <row r="61" spans="1:3">
      <c r="A61" s="45" t="s">
        <v>880</v>
      </c>
      <c r="B61" s="322" t="s">
        <v>881</v>
      </c>
      <c r="C61" s="322" t="s">
        <v>882</v>
      </c>
    </row>
    <row r="62" spans="1:3">
      <c r="A62" s="45" t="s">
        <v>883</v>
      </c>
      <c r="B62" s="322" t="s">
        <v>884</v>
      </c>
      <c r="C62" s="322" t="s">
        <v>885</v>
      </c>
    </row>
    <row r="63" spans="1:3">
      <c r="A63" s="45" t="s">
        <v>886</v>
      </c>
      <c r="B63" s="322" t="s">
        <v>887</v>
      </c>
      <c r="C63" s="322" t="s">
        <v>888</v>
      </c>
    </row>
    <row r="64" spans="1:3">
      <c r="A64" s="45" t="s">
        <v>889</v>
      </c>
      <c r="B64" s="322" t="s">
        <v>890</v>
      </c>
      <c r="C64" s="703" t="s">
        <v>891</v>
      </c>
    </row>
    <row r="65" spans="1:3">
      <c r="A65" s="45" t="s">
        <v>892</v>
      </c>
      <c r="B65" s="322" t="s">
        <v>893</v>
      </c>
      <c r="C65" s="322" t="s">
        <v>891</v>
      </c>
    </row>
  </sheetData>
  <mergeCells count="8">
    <mergeCell ref="A10:C10"/>
    <mergeCell ref="A13:C13"/>
    <mergeCell ref="A1:C1"/>
    <mergeCell ref="A2:C2"/>
    <mergeCell ref="A3:C3"/>
    <mergeCell ref="A4:C4"/>
    <mergeCell ref="A5:C5"/>
    <mergeCell ref="A8:C8"/>
  </mergeCells>
  <hyperlinks>
    <hyperlink ref="A8" r:id="rId1" xr:uid="{00000000-0004-0000-1000-000000000000}"/>
    <hyperlink ref="A11" r:id="rId2" xr:uid="{00000000-0004-0000-1000-000001000000}"/>
  </hyperlinks>
  <pageMargins left="0.7" right="0.7" top="0.75" bottom="0.75" header="0.3" footer="0.3"/>
  <pageSetup paperSize="9" orientation="portrait"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B9"/>
  <sheetViews>
    <sheetView view="pageBreakPreview" zoomScaleNormal="100" zoomScaleSheetLayoutView="100" workbookViewId="0"/>
  </sheetViews>
  <sheetFormatPr defaultColWidth="9.1796875" defaultRowHeight="14"/>
  <cols>
    <col min="1" max="1" width="11.453125" style="1" customWidth="1"/>
    <col min="2" max="2" width="46.7265625" style="1" customWidth="1"/>
    <col min="3" max="3" width="19.453125" style="1" customWidth="1"/>
    <col min="4" max="16384" width="9.1796875" style="1"/>
  </cols>
  <sheetData>
    <row r="1" spans="1:2">
      <c r="A1" s="44" t="s">
        <v>894</v>
      </c>
      <c r="B1" s="44" t="s">
        <v>895</v>
      </c>
    </row>
    <row r="3" spans="1:2">
      <c r="A3" s="422" t="s">
        <v>896</v>
      </c>
      <c r="B3" s="422"/>
    </row>
    <row r="4" spans="1:2">
      <c r="A4" s="422" t="s">
        <v>897</v>
      </c>
      <c r="B4" s="422"/>
    </row>
    <row r="5" spans="1:2">
      <c r="A5" s="422" t="s">
        <v>898</v>
      </c>
      <c r="B5" s="422"/>
    </row>
    <row r="6" spans="1:2">
      <c r="A6" s="48" t="s">
        <v>899</v>
      </c>
      <c r="B6" s="422"/>
    </row>
    <row r="7" spans="1:2">
      <c r="A7" s="48" t="s">
        <v>900</v>
      </c>
      <c r="B7" s="422"/>
    </row>
    <row r="8" spans="1:2">
      <c r="A8" s="433" t="s">
        <v>901</v>
      </c>
      <c r="B8" s="422"/>
    </row>
    <row r="9" spans="1:2">
      <c r="A9" s="433"/>
      <c r="B9" s="422"/>
    </row>
  </sheetData>
  <phoneticPr fontId="7" type="noConversion"/>
  <pageMargins left="0.75" right="0.75" top="1" bottom="1" header="0.5" footer="0.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7619C2-0D45-4FF1-B780-9D18BAAFA57A}">
  <dimension ref="A1:H501"/>
  <sheetViews>
    <sheetView view="pageBreakPreview" zoomScaleNormal="75" zoomScaleSheetLayoutView="100" workbookViewId="0">
      <selection activeCell="E29" sqref="E29"/>
    </sheetView>
  </sheetViews>
  <sheetFormatPr defaultColWidth="8" defaultRowHeight="14"/>
  <cols>
    <col min="1" max="1" width="7.54296875" style="212" customWidth="1"/>
    <col min="2" max="2" width="71.7265625" style="195" customWidth="1"/>
    <col min="3" max="3" width="7.54296875" style="186" customWidth="1"/>
    <col min="4" max="4" width="12.81640625" style="193" customWidth="1"/>
    <col min="5" max="5" width="8" style="199"/>
    <col min="6" max="6" width="44.1796875" style="199" bestFit="1" customWidth="1"/>
    <col min="7" max="7" width="11" style="199" customWidth="1"/>
    <col min="8" max="8" width="32.54296875" style="199" hidden="1" customWidth="1"/>
    <col min="9" max="16384" width="8" style="199"/>
  </cols>
  <sheetData>
    <row r="1" spans="1:4">
      <c r="A1" s="212" t="s">
        <v>905</v>
      </c>
      <c r="B1" s="213"/>
      <c r="C1" s="214"/>
      <c r="D1" s="215"/>
    </row>
    <row r="2" spans="1:4" ht="33.75" customHeight="1">
      <c r="A2" s="1080" t="s">
        <v>902</v>
      </c>
      <c r="B2" s="1081"/>
      <c r="C2" s="1081"/>
      <c r="D2" s="1081"/>
    </row>
    <row r="3" spans="1:4" ht="43.5" customHeight="1">
      <c r="A3" s="205" t="s">
        <v>903</v>
      </c>
      <c r="B3" s="206" t="s">
        <v>557</v>
      </c>
      <c r="C3" s="207" t="s">
        <v>904</v>
      </c>
      <c r="D3" s="206" t="s">
        <v>701</v>
      </c>
    </row>
    <row r="4" spans="1:4" ht="20.149999999999999" customHeight="1">
      <c r="A4" s="658"/>
      <c r="B4" s="659" t="s">
        <v>906</v>
      </c>
      <c r="C4" s="660"/>
      <c r="D4" s="661"/>
    </row>
    <row r="5" spans="1:4" ht="43.5" customHeight="1">
      <c r="A5" s="617">
        <v>1</v>
      </c>
      <c r="B5" s="621" t="s">
        <v>907</v>
      </c>
      <c r="C5" s="618"/>
      <c r="D5" s="619"/>
    </row>
    <row r="6" spans="1:4" ht="28">
      <c r="A6" s="208">
        <v>1.1000000000000001</v>
      </c>
      <c r="B6" s="209" t="s">
        <v>908</v>
      </c>
      <c r="C6" s="210"/>
      <c r="D6" s="211"/>
    </row>
    <row r="7" spans="1:4">
      <c r="A7" s="216" t="s">
        <v>45</v>
      </c>
      <c r="B7" s="192"/>
      <c r="C7" s="188"/>
      <c r="D7" s="198"/>
    </row>
    <row r="8" spans="1:4">
      <c r="A8" s="217" t="s">
        <v>46</v>
      </c>
      <c r="B8" s="189"/>
      <c r="C8" s="190"/>
      <c r="D8" s="191"/>
    </row>
    <row r="9" spans="1:4">
      <c r="A9" s="217" t="s">
        <v>47</v>
      </c>
      <c r="B9" s="189"/>
      <c r="C9" s="190"/>
      <c r="D9" s="191"/>
    </row>
    <row r="10" spans="1:4">
      <c r="A10" s="217" t="s">
        <v>48</v>
      </c>
      <c r="B10" s="189"/>
      <c r="C10" s="190"/>
      <c r="D10" s="191"/>
    </row>
    <row r="11" spans="1:4">
      <c r="A11" s="217" t="s">
        <v>49</v>
      </c>
      <c r="B11" s="189"/>
      <c r="C11" s="190"/>
      <c r="D11" s="191"/>
    </row>
    <row r="12" spans="1:4">
      <c r="A12" s="185"/>
    </row>
    <row r="13" spans="1:4" ht="28">
      <c r="A13" s="208">
        <v>1.2</v>
      </c>
      <c r="B13" s="209" t="s">
        <v>909</v>
      </c>
      <c r="C13" s="218"/>
      <c r="D13" s="219"/>
    </row>
    <row r="14" spans="1:4">
      <c r="A14" s="217" t="s">
        <v>45</v>
      </c>
      <c r="B14" s="187"/>
      <c r="C14" s="190"/>
      <c r="D14" s="191"/>
    </row>
    <row r="15" spans="1:4">
      <c r="A15" s="217" t="s">
        <v>46</v>
      </c>
      <c r="B15" s="189"/>
      <c r="C15" s="190"/>
      <c r="D15" s="191"/>
    </row>
    <row r="16" spans="1:4">
      <c r="A16" s="217" t="s">
        <v>47</v>
      </c>
      <c r="B16" s="189"/>
      <c r="C16" s="190"/>
      <c r="D16" s="191"/>
    </row>
    <row r="17" spans="1:4">
      <c r="A17" s="217" t="s">
        <v>48</v>
      </c>
      <c r="B17" s="189"/>
      <c r="C17" s="190"/>
      <c r="D17" s="191"/>
    </row>
    <row r="18" spans="1:4">
      <c r="A18" s="217" t="s">
        <v>49</v>
      </c>
      <c r="B18" s="189"/>
      <c r="C18" s="190"/>
      <c r="D18" s="191"/>
    </row>
    <row r="19" spans="1:4">
      <c r="A19" s="185"/>
    </row>
    <row r="20" spans="1:4" ht="28">
      <c r="A20" s="208">
        <v>1.3</v>
      </c>
      <c r="B20" s="209" t="s">
        <v>910</v>
      </c>
      <c r="C20" s="218"/>
      <c r="D20" s="219"/>
    </row>
    <row r="21" spans="1:4" ht="56">
      <c r="A21" s="208"/>
      <c r="B21" s="624" t="s">
        <v>911</v>
      </c>
      <c r="C21" s="218"/>
      <c r="D21" s="219"/>
    </row>
    <row r="22" spans="1:4">
      <c r="A22" s="217" t="s">
        <v>45</v>
      </c>
      <c r="B22" s="187"/>
      <c r="C22" s="190"/>
      <c r="D22" s="191"/>
    </row>
    <row r="23" spans="1:4">
      <c r="A23" s="217" t="s">
        <v>46</v>
      </c>
      <c r="B23" s="189"/>
      <c r="C23" s="190"/>
      <c r="D23" s="191"/>
    </row>
    <row r="24" spans="1:4">
      <c r="A24" s="217" t="s">
        <v>47</v>
      </c>
      <c r="B24" s="189"/>
      <c r="C24" s="190"/>
      <c r="D24" s="191"/>
    </row>
    <row r="25" spans="1:4">
      <c r="A25" s="217" t="s">
        <v>48</v>
      </c>
      <c r="B25" s="189"/>
      <c r="C25" s="190"/>
      <c r="D25" s="191"/>
    </row>
    <row r="26" spans="1:4">
      <c r="A26" s="217" t="s">
        <v>49</v>
      </c>
      <c r="B26" s="189"/>
      <c r="C26" s="190"/>
      <c r="D26" s="191"/>
    </row>
    <row r="27" spans="1:4">
      <c r="A27" s="185"/>
    </row>
    <row r="28" spans="1:4">
      <c r="A28" s="208">
        <v>1.4</v>
      </c>
      <c r="B28" s="209" t="s">
        <v>912</v>
      </c>
      <c r="C28" s="218"/>
      <c r="D28" s="219"/>
    </row>
    <row r="29" spans="1:4">
      <c r="A29" s="217" t="s">
        <v>45</v>
      </c>
      <c r="B29" s="189"/>
      <c r="C29" s="190"/>
      <c r="D29" s="191"/>
    </row>
    <row r="30" spans="1:4">
      <c r="A30" s="217" t="s">
        <v>46</v>
      </c>
      <c r="B30" s="189"/>
      <c r="C30" s="190"/>
      <c r="D30" s="191"/>
    </row>
    <row r="31" spans="1:4">
      <c r="A31" s="217" t="s">
        <v>47</v>
      </c>
      <c r="B31" s="189"/>
      <c r="C31" s="190"/>
      <c r="D31" s="191"/>
    </row>
    <row r="32" spans="1:4">
      <c r="A32" s="217" t="s">
        <v>48</v>
      </c>
      <c r="B32" s="189"/>
      <c r="C32" s="190"/>
      <c r="D32" s="191"/>
    </row>
    <row r="33" spans="1:4">
      <c r="A33" s="217" t="s">
        <v>49</v>
      </c>
      <c r="B33" s="189"/>
      <c r="C33" s="190"/>
      <c r="D33" s="191"/>
    </row>
    <row r="34" spans="1:4">
      <c r="A34" s="185"/>
      <c r="B34" s="189"/>
    </row>
    <row r="35" spans="1:4" ht="42">
      <c r="A35" s="705">
        <v>1.5</v>
      </c>
      <c r="B35" s="220" t="s">
        <v>913</v>
      </c>
      <c r="C35" s="221"/>
      <c r="D35" s="222"/>
    </row>
    <row r="36" spans="1:4">
      <c r="A36" s="217" t="s">
        <v>45</v>
      </c>
      <c r="B36" s="189"/>
      <c r="C36" s="190"/>
      <c r="D36" s="191"/>
    </row>
    <row r="37" spans="1:4">
      <c r="A37" s="217" t="s">
        <v>46</v>
      </c>
      <c r="B37" s="189"/>
      <c r="C37" s="190"/>
      <c r="D37" s="191"/>
    </row>
    <row r="38" spans="1:4">
      <c r="A38" s="217" t="s">
        <v>47</v>
      </c>
      <c r="B38" s="189"/>
      <c r="C38" s="190"/>
      <c r="D38" s="191"/>
    </row>
    <row r="39" spans="1:4">
      <c r="A39" s="217" t="s">
        <v>48</v>
      </c>
      <c r="B39" s="189"/>
      <c r="C39" s="190"/>
      <c r="D39" s="191"/>
    </row>
    <row r="40" spans="1:4">
      <c r="A40" s="217" t="s">
        <v>49</v>
      </c>
      <c r="B40" s="189"/>
      <c r="C40" s="190"/>
      <c r="D40" s="191"/>
    </row>
    <row r="41" spans="1:4">
      <c r="A41" s="185"/>
    </row>
    <row r="42" spans="1:4" ht="20.5" customHeight="1">
      <c r="A42" s="622">
        <v>2</v>
      </c>
      <c r="B42" s="623" t="s">
        <v>914</v>
      </c>
      <c r="C42" s="218"/>
      <c r="D42" s="219"/>
    </row>
    <row r="43" spans="1:4" ht="154">
      <c r="A43" s="705">
        <v>2.1</v>
      </c>
      <c r="B43" s="220" t="s">
        <v>915</v>
      </c>
      <c r="C43" s="221"/>
      <c r="D43" s="222"/>
    </row>
    <row r="44" spans="1:4" ht="104.15" customHeight="1">
      <c r="A44" s="705"/>
      <c r="B44" s="620" t="s">
        <v>916</v>
      </c>
      <c r="C44" s="221"/>
      <c r="D44" s="222"/>
    </row>
    <row r="45" spans="1:4">
      <c r="A45" s="217" t="s">
        <v>45</v>
      </c>
      <c r="B45" s="187"/>
      <c r="C45" s="190"/>
      <c r="D45" s="191"/>
    </row>
    <row r="46" spans="1:4">
      <c r="A46" s="217" t="s">
        <v>46</v>
      </c>
      <c r="B46" s="187"/>
      <c r="C46" s="190"/>
      <c r="D46" s="191"/>
    </row>
    <row r="47" spans="1:4">
      <c r="A47" s="217" t="s">
        <v>47</v>
      </c>
      <c r="B47" s="187"/>
      <c r="C47" s="190"/>
      <c r="D47" s="191"/>
    </row>
    <row r="48" spans="1:4">
      <c r="A48" s="217" t="s">
        <v>48</v>
      </c>
      <c r="B48" s="187"/>
      <c r="C48" s="190"/>
      <c r="D48" s="191"/>
    </row>
    <row r="49" spans="1:4">
      <c r="A49" s="217" t="s">
        <v>49</v>
      </c>
      <c r="B49" s="187"/>
      <c r="C49" s="190"/>
      <c r="D49" s="191"/>
    </row>
    <row r="50" spans="1:4" ht="28">
      <c r="A50" s="705"/>
      <c r="B50" s="220" t="s">
        <v>917</v>
      </c>
      <c r="C50" s="221"/>
      <c r="D50" s="222"/>
    </row>
    <row r="51" spans="1:4">
      <c r="A51" s="217" t="s">
        <v>45</v>
      </c>
      <c r="B51" s="187"/>
      <c r="C51" s="190"/>
      <c r="D51" s="191"/>
    </row>
    <row r="52" spans="1:4">
      <c r="A52" s="217" t="s">
        <v>46</v>
      </c>
      <c r="B52" s="187"/>
      <c r="C52" s="190"/>
      <c r="D52" s="191"/>
    </row>
    <row r="53" spans="1:4">
      <c r="A53" s="217" t="s">
        <v>47</v>
      </c>
      <c r="B53" s="187"/>
      <c r="C53" s="190"/>
      <c r="D53" s="191"/>
    </row>
    <row r="54" spans="1:4">
      <c r="A54" s="217" t="s">
        <v>48</v>
      </c>
      <c r="B54" s="187"/>
      <c r="C54" s="190"/>
      <c r="D54" s="191"/>
    </row>
    <row r="55" spans="1:4">
      <c r="A55" s="217" t="s">
        <v>49</v>
      </c>
      <c r="B55" s="187"/>
      <c r="C55" s="190"/>
      <c r="D55" s="191"/>
    </row>
    <row r="56" spans="1:4" ht="56">
      <c r="A56" s="705"/>
      <c r="B56" s="220" t="s">
        <v>918</v>
      </c>
      <c r="C56" s="221"/>
      <c r="D56" s="222"/>
    </row>
    <row r="57" spans="1:4" ht="42">
      <c r="A57" s="705"/>
      <c r="B57" s="620" t="s">
        <v>919</v>
      </c>
      <c r="C57" s="221"/>
      <c r="D57" s="222"/>
    </row>
    <row r="58" spans="1:4">
      <c r="A58" s="217" t="s">
        <v>45</v>
      </c>
      <c r="B58" s="187"/>
      <c r="C58" s="190"/>
      <c r="D58" s="191"/>
    </row>
    <row r="59" spans="1:4">
      <c r="A59" s="217" t="s">
        <v>46</v>
      </c>
      <c r="B59" s="187"/>
      <c r="C59" s="190"/>
      <c r="D59" s="191"/>
    </row>
    <row r="60" spans="1:4">
      <c r="A60" s="217" t="s">
        <v>47</v>
      </c>
      <c r="B60" s="187"/>
      <c r="C60" s="190"/>
      <c r="D60" s="191"/>
    </row>
    <row r="61" spans="1:4">
      <c r="A61" s="217" t="s">
        <v>48</v>
      </c>
      <c r="B61" s="187"/>
      <c r="C61" s="190"/>
      <c r="D61" s="191"/>
    </row>
    <row r="62" spans="1:4">
      <c r="A62" s="217" t="s">
        <v>49</v>
      </c>
      <c r="B62" s="187"/>
      <c r="C62" s="190"/>
      <c r="D62" s="191"/>
    </row>
    <row r="63" spans="1:4">
      <c r="A63" s="185"/>
    </row>
    <row r="64" spans="1:4" s="628" customFormat="1" ht="27.75" customHeight="1">
      <c r="A64" s="625">
        <v>3</v>
      </c>
      <c r="B64" s="621" t="s">
        <v>920</v>
      </c>
      <c r="C64" s="626"/>
      <c r="D64" s="627"/>
    </row>
    <row r="65" spans="1:4" ht="28">
      <c r="A65" s="705">
        <v>3.1</v>
      </c>
      <c r="B65" s="220" t="s">
        <v>921</v>
      </c>
      <c r="C65" s="225"/>
      <c r="D65" s="226"/>
    </row>
    <row r="66" spans="1:4" ht="42">
      <c r="A66" s="705"/>
      <c r="B66" s="620" t="s">
        <v>922</v>
      </c>
      <c r="C66" s="225"/>
      <c r="D66" s="226"/>
    </row>
    <row r="67" spans="1:4">
      <c r="A67" s="217" t="s">
        <v>45</v>
      </c>
      <c r="B67" s="189"/>
      <c r="C67" s="190"/>
      <c r="D67" s="191"/>
    </row>
    <row r="68" spans="1:4">
      <c r="A68" s="217" t="s">
        <v>46</v>
      </c>
      <c r="B68" s="189"/>
      <c r="C68" s="190"/>
      <c r="D68" s="191"/>
    </row>
    <row r="69" spans="1:4">
      <c r="A69" s="217" t="s">
        <v>47</v>
      </c>
      <c r="B69" s="189"/>
      <c r="C69" s="190"/>
      <c r="D69" s="191"/>
    </row>
    <row r="70" spans="1:4">
      <c r="A70" s="217" t="s">
        <v>48</v>
      </c>
      <c r="B70" s="189"/>
      <c r="C70" s="190"/>
      <c r="D70" s="191"/>
    </row>
    <row r="71" spans="1:4">
      <c r="A71" s="217" t="s">
        <v>49</v>
      </c>
      <c r="B71" s="189"/>
      <c r="C71" s="190"/>
      <c r="D71" s="191"/>
    </row>
    <row r="72" spans="1:4">
      <c r="A72" s="185"/>
    </row>
    <row r="73" spans="1:4" ht="28">
      <c r="A73" s="705">
        <v>3.2</v>
      </c>
      <c r="B73" s="220" t="s">
        <v>923</v>
      </c>
      <c r="C73" s="225"/>
      <c r="D73" s="226"/>
    </row>
    <row r="74" spans="1:4">
      <c r="A74" s="217"/>
      <c r="B74" s="189"/>
      <c r="C74" s="190"/>
      <c r="D74" s="191"/>
    </row>
    <row r="75" spans="1:4">
      <c r="A75" s="217"/>
      <c r="B75" s="189"/>
      <c r="C75" s="190"/>
      <c r="D75" s="191"/>
    </row>
    <row r="76" spans="1:4">
      <c r="A76" s="217"/>
      <c r="B76" s="189"/>
      <c r="C76" s="190"/>
      <c r="D76" s="191"/>
    </row>
    <row r="77" spans="1:4">
      <c r="A77" s="217"/>
      <c r="B77" s="189"/>
      <c r="C77" s="190"/>
      <c r="D77" s="191"/>
    </row>
    <row r="78" spans="1:4">
      <c r="A78" s="217"/>
      <c r="B78" s="189"/>
      <c r="C78" s="190"/>
      <c r="D78" s="191"/>
    </row>
    <row r="79" spans="1:4">
      <c r="A79" s="185"/>
    </row>
    <row r="80" spans="1:4" ht="15">
      <c r="A80" s="705"/>
      <c r="B80" s="621" t="s">
        <v>924</v>
      </c>
      <c r="C80" s="225"/>
      <c r="D80" s="226"/>
    </row>
    <row r="81" spans="1:4" ht="56">
      <c r="A81" s="705">
        <v>3.3</v>
      </c>
      <c r="B81" s="220" t="s">
        <v>925</v>
      </c>
      <c r="C81" s="225"/>
      <c r="D81" s="226"/>
    </row>
    <row r="82" spans="1:4" ht="42">
      <c r="A82" s="705"/>
      <c r="B82" s="220" t="s">
        <v>926</v>
      </c>
      <c r="C82" s="225"/>
      <c r="D82" s="226"/>
    </row>
    <row r="83" spans="1:4" ht="98">
      <c r="A83" s="705"/>
      <c r="B83" s="620" t="s">
        <v>927</v>
      </c>
      <c r="C83" s="225"/>
      <c r="D83" s="226"/>
    </row>
    <row r="84" spans="1:4">
      <c r="A84" s="217"/>
      <c r="B84" s="189"/>
      <c r="C84" s="190"/>
      <c r="D84" s="191"/>
    </row>
    <row r="85" spans="1:4">
      <c r="A85" s="217"/>
      <c r="B85" s="189"/>
      <c r="C85" s="190"/>
      <c r="D85" s="191"/>
    </row>
    <row r="86" spans="1:4">
      <c r="A86" s="217"/>
      <c r="B86" s="189"/>
      <c r="C86" s="190"/>
      <c r="D86" s="191"/>
    </row>
    <row r="87" spans="1:4">
      <c r="A87" s="217"/>
      <c r="B87" s="189"/>
      <c r="C87" s="190"/>
      <c r="D87" s="191"/>
    </row>
    <row r="88" spans="1:4">
      <c r="A88" s="217"/>
      <c r="B88" s="189"/>
      <c r="C88" s="190"/>
      <c r="D88" s="191"/>
    </row>
    <row r="89" spans="1:4">
      <c r="A89" s="185"/>
    </row>
    <row r="90" spans="1:4" s="628" customFormat="1" ht="15">
      <c r="A90" s="625">
        <v>4</v>
      </c>
      <c r="B90" s="621" t="s">
        <v>928</v>
      </c>
      <c r="C90" s="634"/>
      <c r="D90" s="635"/>
    </row>
    <row r="91" spans="1:4" ht="56">
      <c r="A91" s="705">
        <v>4.0999999999999996</v>
      </c>
      <c r="B91" s="220" t="s">
        <v>929</v>
      </c>
      <c r="C91" s="225"/>
      <c r="D91" s="226"/>
    </row>
    <row r="92" spans="1:4">
      <c r="A92" s="217" t="s">
        <v>45</v>
      </c>
      <c r="B92" s="189"/>
      <c r="C92" s="190"/>
      <c r="D92" s="191"/>
    </row>
    <row r="93" spans="1:4">
      <c r="A93" s="217" t="s">
        <v>46</v>
      </c>
      <c r="B93" s="189"/>
      <c r="C93" s="190"/>
      <c r="D93" s="191"/>
    </row>
    <row r="94" spans="1:4">
      <c r="A94" s="217" t="s">
        <v>47</v>
      </c>
      <c r="B94" s="189"/>
      <c r="C94" s="190"/>
      <c r="D94" s="191"/>
    </row>
    <row r="95" spans="1:4">
      <c r="A95" s="217" t="s">
        <v>48</v>
      </c>
      <c r="B95" s="189"/>
      <c r="C95" s="190"/>
      <c r="D95" s="191"/>
    </row>
    <row r="96" spans="1:4">
      <c r="A96" s="217" t="s">
        <v>49</v>
      </c>
      <c r="B96" s="189"/>
      <c r="C96" s="190"/>
      <c r="D96" s="191"/>
    </row>
    <row r="97" spans="1:4">
      <c r="A97" s="185"/>
    </row>
    <row r="98" spans="1:4" ht="56">
      <c r="A98" s="208">
        <v>4.2</v>
      </c>
      <c r="B98" s="209" t="s">
        <v>930</v>
      </c>
      <c r="C98" s="223"/>
      <c r="D98" s="224"/>
    </row>
    <row r="99" spans="1:4">
      <c r="A99" s="217" t="s">
        <v>45</v>
      </c>
      <c r="B99" s="189"/>
      <c r="C99" s="190"/>
      <c r="D99" s="191"/>
    </row>
    <row r="100" spans="1:4">
      <c r="A100" s="217" t="s">
        <v>46</v>
      </c>
      <c r="B100" s="189"/>
      <c r="C100" s="190"/>
      <c r="D100" s="191"/>
    </row>
    <row r="101" spans="1:4">
      <c r="A101" s="217" t="s">
        <v>47</v>
      </c>
      <c r="B101" s="189"/>
      <c r="C101" s="190"/>
      <c r="D101" s="191"/>
    </row>
    <row r="102" spans="1:4">
      <c r="A102" s="217" t="s">
        <v>48</v>
      </c>
      <c r="B102" s="189"/>
      <c r="C102" s="190"/>
      <c r="D102" s="191"/>
    </row>
    <row r="103" spans="1:4">
      <c r="A103" s="217" t="s">
        <v>49</v>
      </c>
      <c r="B103" s="189"/>
      <c r="C103" s="190"/>
      <c r="D103" s="191"/>
    </row>
    <row r="104" spans="1:4" ht="42">
      <c r="A104" s="208"/>
      <c r="B104" s="209" t="s">
        <v>931</v>
      </c>
      <c r="C104" s="223"/>
      <c r="D104" s="224"/>
    </row>
    <row r="105" spans="1:4" ht="28">
      <c r="A105" s="208"/>
      <c r="B105" s="624" t="s">
        <v>932</v>
      </c>
      <c r="C105" s="223"/>
      <c r="D105" s="224"/>
    </row>
    <row r="106" spans="1:4">
      <c r="A106" s="217" t="s">
        <v>45</v>
      </c>
      <c r="B106" s="189"/>
      <c r="C106" s="190"/>
      <c r="D106" s="191"/>
    </row>
    <row r="107" spans="1:4">
      <c r="A107" s="217" t="s">
        <v>46</v>
      </c>
      <c r="B107" s="189"/>
      <c r="C107" s="190"/>
      <c r="D107" s="191"/>
    </row>
    <row r="108" spans="1:4">
      <c r="A108" s="217" t="s">
        <v>47</v>
      </c>
      <c r="B108" s="189"/>
      <c r="C108" s="190"/>
      <c r="D108" s="191"/>
    </row>
    <row r="109" spans="1:4">
      <c r="A109" s="217" t="s">
        <v>48</v>
      </c>
      <c r="B109" s="189"/>
      <c r="C109" s="190"/>
      <c r="D109" s="191"/>
    </row>
    <row r="110" spans="1:4">
      <c r="A110" s="217" t="s">
        <v>49</v>
      </c>
      <c r="B110" s="189"/>
      <c r="C110" s="190"/>
      <c r="D110" s="191"/>
    </row>
    <row r="111" spans="1:4">
      <c r="A111" s="185"/>
    </row>
    <row r="112" spans="1:4">
      <c r="A112" s="208">
        <v>5</v>
      </c>
      <c r="B112" s="209" t="s">
        <v>933</v>
      </c>
      <c r="C112" s="223"/>
      <c r="D112" s="224"/>
    </row>
    <row r="113" spans="1:4" ht="126">
      <c r="A113" s="705">
        <v>5.0999999999999996</v>
      </c>
      <c r="B113" s="220" t="s">
        <v>934</v>
      </c>
      <c r="C113" s="225"/>
      <c r="D113" s="226"/>
    </row>
    <row r="114" spans="1:4">
      <c r="A114" s="217" t="s">
        <v>45</v>
      </c>
      <c r="B114" s="189"/>
      <c r="C114" s="190"/>
      <c r="D114" s="191"/>
    </row>
    <row r="115" spans="1:4">
      <c r="A115" s="217" t="s">
        <v>46</v>
      </c>
      <c r="B115" s="189"/>
      <c r="C115" s="190"/>
      <c r="D115" s="191"/>
    </row>
    <row r="116" spans="1:4">
      <c r="A116" s="217" t="s">
        <v>47</v>
      </c>
      <c r="B116" s="189"/>
      <c r="C116" s="190"/>
      <c r="D116" s="191"/>
    </row>
    <row r="117" spans="1:4">
      <c r="A117" s="217" t="s">
        <v>48</v>
      </c>
      <c r="B117" s="189"/>
      <c r="C117" s="190"/>
      <c r="D117" s="191"/>
    </row>
    <row r="118" spans="1:4">
      <c r="A118" s="217" t="s">
        <v>49</v>
      </c>
      <c r="B118" s="189"/>
      <c r="C118" s="190"/>
      <c r="D118" s="191"/>
    </row>
    <row r="119" spans="1:4">
      <c r="A119" s="185"/>
    </row>
    <row r="120" spans="1:4" ht="42">
      <c r="A120" s="208">
        <v>5.2</v>
      </c>
      <c r="B120" s="209" t="s">
        <v>935</v>
      </c>
      <c r="C120" s="223"/>
      <c r="D120" s="224"/>
    </row>
    <row r="121" spans="1:4">
      <c r="A121" s="217" t="s">
        <v>45</v>
      </c>
      <c r="B121" s="189"/>
      <c r="C121" s="190"/>
      <c r="D121" s="191"/>
    </row>
    <row r="122" spans="1:4">
      <c r="A122" s="217" t="s">
        <v>46</v>
      </c>
      <c r="B122" s="189"/>
      <c r="C122" s="190"/>
      <c r="D122" s="191"/>
    </row>
    <row r="123" spans="1:4">
      <c r="A123" s="217" t="s">
        <v>47</v>
      </c>
      <c r="B123" s="189"/>
      <c r="C123" s="190"/>
      <c r="D123" s="191"/>
    </row>
    <row r="124" spans="1:4">
      <c r="A124" s="217" t="s">
        <v>48</v>
      </c>
      <c r="B124" s="189"/>
      <c r="C124" s="190"/>
      <c r="D124" s="191"/>
    </row>
    <row r="125" spans="1:4">
      <c r="A125" s="217" t="s">
        <v>49</v>
      </c>
      <c r="B125" s="189"/>
      <c r="C125" s="190"/>
      <c r="D125" s="191"/>
    </row>
    <row r="126" spans="1:4">
      <c r="A126" s="185"/>
    </row>
    <row r="127" spans="1:4" s="628" customFormat="1" ht="15">
      <c r="A127" s="636">
        <v>6</v>
      </c>
      <c r="B127" s="623" t="s">
        <v>936</v>
      </c>
      <c r="C127" s="637"/>
      <c r="D127" s="638"/>
    </row>
    <row r="128" spans="1:4" ht="28">
      <c r="A128" s="208">
        <v>6.1</v>
      </c>
      <c r="B128" s="209" t="s">
        <v>937</v>
      </c>
      <c r="C128" s="223"/>
      <c r="D128" s="224"/>
    </row>
    <row r="129" spans="1:4">
      <c r="A129" s="217" t="s">
        <v>45</v>
      </c>
      <c r="B129" s="189"/>
      <c r="C129" s="190"/>
      <c r="D129" s="191"/>
    </row>
    <row r="130" spans="1:4">
      <c r="A130" s="217" t="s">
        <v>46</v>
      </c>
      <c r="B130" s="189"/>
      <c r="C130" s="190"/>
      <c r="D130" s="191"/>
    </row>
    <row r="131" spans="1:4">
      <c r="A131" s="217" t="s">
        <v>47</v>
      </c>
      <c r="B131" s="189"/>
      <c r="C131" s="190"/>
      <c r="D131" s="191"/>
    </row>
    <row r="132" spans="1:4">
      <c r="A132" s="217" t="s">
        <v>48</v>
      </c>
      <c r="B132" s="189"/>
      <c r="C132" s="190"/>
      <c r="D132" s="191"/>
    </row>
    <row r="133" spans="1:4">
      <c r="A133" s="217" t="s">
        <v>49</v>
      </c>
      <c r="B133" s="189"/>
      <c r="C133" s="190"/>
      <c r="D133" s="191"/>
    </row>
    <row r="134" spans="1:4">
      <c r="A134" s="185"/>
    </row>
    <row r="135" spans="1:4" ht="70">
      <c r="A135" s="208">
        <v>6.2</v>
      </c>
      <c r="B135" s="209" t="s">
        <v>938</v>
      </c>
      <c r="C135" s="223"/>
      <c r="D135" s="224"/>
    </row>
    <row r="136" spans="1:4">
      <c r="A136" s="217" t="s">
        <v>45</v>
      </c>
      <c r="B136" s="189"/>
      <c r="C136" s="190"/>
      <c r="D136" s="191"/>
    </row>
    <row r="137" spans="1:4">
      <c r="A137" s="217" t="s">
        <v>46</v>
      </c>
      <c r="B137" s="189"/>
      <c r="C137" s="190"/>
      <c r="D137" s="191"/>
    </row>
    <row r="138" spans="1:4">
      <c r="A138" s="217" t="s">
        <v>47</v>
      </c>
      <c r="B138" s="189"/>
      <c r="C138" s="190"/>
      <c r="D138" s="191"/>
    </row>
    <row r="139" spans="1:4">
      <c r="A139" s="217" t="s">
        <v>48</v>
      </c>
      <c r="B139" s="189"/>
      <c r="C139" s="190"/>
      <c r="D139" s="191"/>
    </row>
    <row r="140" spans="1:4">
      <c r="A140" s="217" t="s">
        <v>49</v>
      </c>
      <c r="B140" s="189"/>
      <c r="C140" s="190"/>
      <c r="D140" s="191"/>
    </row>
    <row r="141" spans="1:4">
      <c r="A141" s="185"/>
    </row>
    <row r="142" spans="1:4" ht="15">
      <c r="A142" s="726"/>
      <c r="B142" s="727" t="s">
        <v>939</v>
      </c>
      <c r="C142" s="728"/>
      <c r="D142" s="729"/>
    </row>
    <row r="143" spans="1:4" s="628" customFormat="1" ht="15">
      <c r="A143" s="636">
        <v>7</v>
      </c>
      <c r="B143" s="623" t="s">
        <v>940</v>
      </c>
      <c r="C143" s="637"/>
      <c r="D143" s="638"/>
    </row>
    <row r="144" spans="1:4" ht="56">
      <c r="A144" s="208">
        <v>7.1</v>
      </c>
      <c r="B144" s="209" t="s">
        <v>941</v>
      </c>
      <c r="C144" s="223"/>
      <c r="D144" s="224"/>
    </row>
    <row r="145" spans="1:4">
      <c r="A145" s="217" t="s">
        <v>45</v>
      </c>
      <c r="B145" s="189"/>
      <c r="C145" s="190"/>
      <c r="D145" s="191"/>
    </row>
    <row r="146" spans="1:4">
      <c r="A146" s="217" t="s">
        <v>46</v>
      </c>
      <c r="B146" s="189"/>
      <c r="C146" s="190"/>
      <c r="D146" s="191"/>
    </row>
    <row r="147" spans="1:4">
      <c r="A147" s="217" t="s">
        <v>47</v>
      </c>
      <c r="B147" s="189"/>
      <c r="C147" s="190"/>
      <c r="D147" s="191"/>
    </row>
    <row r="148" spans="1:4">
      <c r="A148" s="217" t="s">
        <v>48</v>
      </c>
      <c r="B148" s="189"/>
      <c r="C148" s="190"/>
      <c r="D148" s="191"/>
    </row>
    <row r="149" spans="1:4">
      <c r="A149" s="217" t="s">
        <v>49</v>
      </c>
      <c r="B149" s="189"/>
      <c r="C149" s="190"/>
      <c r="D149" s="191"/>
    </row>
    <row r="150" spans="1:4" ht="56">
      <c r="A150" s="208"/>
      <c r="B150" s="209" t="s">
        <v>942</v>
      </c>
      <c r="C150" s="223"/>
      <c r="D150" s="224"/>
    </row>
    <row r="151" spans="1:4">
      <c r="A151" s="217" t="s">
        <v>45</v>
      </c>
      <c r="B151" s="189"/>
      <c r="C151" s="190"/>
      <c r="D151" s="191"/>
    </row>
    <row r="152" spans="1:4">
      <c r="A152" s="217" t="s">
        <v>46</v>
      </c>
      <c r="B152" s="189"/>
      <c r="C152" s="190"/>
      <c r="D152" s="191"/>
    </row>
    <row r="153" spans="1:4">
      <c r="A153" s="217" t="s">
        <v>47</v>
      </c>
      <c r="B153" s="189"/>
      <c r="C153" s="190"/>
      <c r="D153" s="191"/>
    </row>
    <row r="154" spans="1:4">
      <c r="A154" s="217" t="s">
        <v>48</v>
      </c>
      <c r="B154" s="189"/>
      <c r="C154" s="190"/>
      <c r="D154" s="191"/>
    </row>
    <row r="155" spans="1:4">
      <c r="A155" s="217" t="s">
        <v>49</v>
      </c>
      <c r="B155" s="189"/>
      <c r="C155" s="190"/>
      <c r="D155" s="191"/>
    </row>
    <row r="156" spans="1:4" ht="42">
      <c r="A156" s="208"/>
      <c r="B156" s="209" t="s">
        <v>943</v>
      </c>
      <c r="C156" s="223"/>
      <c r="D156" s="224"/>
    </row>
    <row r="157" spans="1:4">
      <c r="A157" s="217" t="s">
        <v>45</v>
      </c>
      <c r="B157" s="189"/>
      <c r="C157" s="190"/>
      <c r="D157" s="191"/>
    </row>
    <row r="158" spans="1:4">
      <c r="A158" s="217" t="s">
        <v>46</v>
      </c>
      <c r="B158" s="189"/>
      <c r="C158" s="190"/>
      <c r="D158" s="191"/>
    </row>
    <row r="159" spans="1:4">
      <c r="A159" s="217" t="s">
        <v>47</v>
      </c>
      <c r="B159" s="189"/>
      <c r="C159" s="190"/>
      <c r="D159" s="191"/>
    </row>
    <row r="160" spans="1:4">
      <c r="A160" s="217" t="s">
        <v>48</v>
      </c>
      <c r="B160" s="189"/>
      <c r="C160" s="190"/>
      <c r="D160" s="191"/>
    </row>
    <row r="161" spans="1:4">
      <c r="A161" s="217" t="s">
        <v>49</v>
      </c>
      <c r="B161" s="189"/>
      <c r="C161" s="190"/>
      <c r="D161" s="191"/>
    </row>
    <row r="162" spans="1:4">
      <c r="A162" s="185"/>
    </row>
    <row r="163" spans="1:4">
      <c r="A163" s="705">
        <v>8</v>
      </c>
      <c r="B163" s="220"/>
      <c r="C163" s="221"/>
      <c r="D163" s="222"/>
    </row>
    <row r="164" spans="1:4" ht="252" customHeight="1">
      <c r="A164" s="705">
        <v>8.1</v>
      </c>
      <c r="B164" s="220" t="s">
        <v>944</v>
      </c>
      <c r="C164" s="221"/>
      <c r="D164" s="222"/>
    </row>
    <row r="165" spans="1:4" ht="42">
      <c r="A165" s="705"/>
      <c r="B165" s="220" t="s">
        <v>945</v>
      </c>
      <c r="C165" s="221"/>
      <c r="D165" s="222"/>
    </row>
    <row r="166" spans="1:4" ht="28">
      <c r="A166" s="705"/>
      <c r="B166" s="220" t="s">
        <v>946</v>
      </c>
      <c r="C166" s="221"/>
      <c r="D166" s="222"/>
    </row>
    <row r="167" spans="1:4">
      <c r="A167" s="217" t="s">
        <v>45</v>
      </c>
      <c r="B167" s="189"/>
      <c r="C167" s="190"/>
      <c r="D167" s="191"/>
    </row>
    <row r="168" spans="1:4">
      <c r="A168" s="217" t="s">
        <v>46</v>
      </c>
      <c r="B168" s="189"/>
      <c r="C168" s="190"/>
      <c r="D168" s="191"/>
    </row>
    <row r="169" spans="1:4">
      <c r="A169" s="217" t="s">
        <v>47</v>
      </c>
      <c r="B169" s="189"/>
      <c r="C169" s="190"/>
      <c r="D169" s="191"/>
    </row>
    <row r="170" spans="1:4">
      <c r="A170" s="217" t="s">
        <v>48</v>
      </c>
      <c r="B170" s="189"/>
      <c r="C170" s="190"/>
      <c r="D170" s="191"/>
    </row>
    <row r="171" spans="1:4">
      <c r="A171" s="217" t="s">
        <v>49</v>
      </c>
      <c r="B171" s="189"/>
      <c r="C171" s="190"/>
      <c r="D171" s="191"/>
    </row>
    <row r="172" spans="1:4">
      <c r="A172" s="185"/>
    </row>
    <row r="173" spans="1:4" s="628" customFormat="1" ht="15.5">
      <c r="A173" s="636">
        <v>9</v>
      </c>
      <c r="B173" s="623" t="s">
        <v>947</v>
      </c>
      <c r="C173" s="639"/>
      <c r="D173" s="640"/>
    </row>
    <row r="174" spans="1:4" ht="258.75" customHeight="1">
      <c r="A174" s="208">
        <v>9.1</v>
      </c>
      <c r="B174" s="220" t="s">
        <v>948</v>
      </c>
      <c r="C174" s="221"/>
      <c r="D174" s="222"/>
    </row>
    <row r="175" spans="1:4" ht="105" customHeight="1">
      <c r="A175" s="208"/>
      <c r="B175" s="620" t="s">
        <v>949</v>
      </c>
      <c r="C175" s="221"/>
      <c r="D175" s="222"/>
    </row>
    <row r="176" spans="1:4">
      <c r="A176" s="217" t="s">
        <v>45</v>
      </c>
      <c r="B176" s="196"/>
      <c r="C176" s="194"/>
      <c r="D176" s="197"/>
    </row>
    <row r="177" spans="1:4">
      <c r="A177" s="217" t="s">
        <v>46</v>
      </c>
      <c r="B177" s="189"/>
      <c r="C177" s="190"/>
      <c r="D177" s="191"/>
    </row>
    <row r="178" spans="1:4">
      <c r="A178" s="217" t="s">
        <v>47</v>
      </c>
      <c r="B178" s="189"/>
      <c r="C178" s="190"/>
      <c r="D178" s="191"/>
    </row>
    <row r="179" spans="1:4">
      <c r="A179" s="217" t="s">
        <v>48</v>
      </c>
      <c r="B179" s="189"/>
      <c r="C179" s="190"/>
      <c r="D179" s="191"/>
    </row>
    <row r="180" spans="1:4">
      <c r="A180" s="217" t="s">
        <v>49</v>
      </c>
      <c r="B180" s="189"/>
      <c r="C180" s="190"/>
      <c r="D180" s="191"/>
    </row>
    <row r="181" spans="1:4">
      <c r="A181" s="185"/>
    </row>
    <row r="182" spans="1:4">
      <c r="A182" s="641">
        <v>10</v>
      </c>
      <c r="B182" s="642" t="s">
        <v>950</v>
      </c>
      <c r="C182" s="643"/>
      <c r="D182" s="644"/>
    </row>
    <row r="183" spans="1:4" ht="42">
      <c r="A183" s="645"/>
      <c r="B183" s="213" t="s">
        <v>951</v>
      </c>
      <c r="C183" s="214"/>
      <c r="D183" s="646"/>
    </row>
    <row r="184" spans="1:4" ht="154">
      <c r="A184" s="645"/>
      <c r="B184" s="213" t="s">
        <v>952</v>
      </c>
      <c r="C184" s="214"/>
      <c r="D184" s="646"/>
    </row>
    <row r="185" spans="1:4" ht="28">
      <c r="A185" s="645"/>
      <c r="B185" s="650" t="s">
        <v>953</v>
      </c>
      <c r="C185" s="214"/>
      <c r="D185" s="646"/>
    </row>
    <row r="186" spans="1:4" ht="196">
      <c r="A186" s="645"/>
      <c r="B186" s="213" t="s">
        <v>954</v>
      </c>
      <c r="C186" s="214"/>
      <c r="D186" s="646"/>
    </row>
    <row r="187" spans="1:4" ht="70">
      <c r="A187" s="647"/>
      <c r="B187" s="651" t="s">
        <v>955</v>
      </c>
      <c r="C187" s="648"/>
      <c r="D187" s="649"/>
    </row>
    <row r="188" spans="1:4">
      <c r="A188" s="216" t="s">
        <v>45</v>
      </c>
      <c r="B188" s="192"/>
      <c r="C188" s="188"/>
      <c r="D188" s="198"/>
    </row>
    <row r="189" spans="1:4">
      <c r="A189" s="217" t="s">
        <v>46</v>
      </c>
      <c r="B189" s="189"/>
      <c r="C189" s="190"/>
      <c r="D189" s="191"/>
    </row>
    <row r="190" spans="1:4">
      <c r="A190" s="217" t="s">
        <v>47</v>
      </c>
      <c r="B190" s="189"/>
      <c r="C190" s="190"/>
      <c r="D190" s="191"/>
    </row>
    <row r="191" spans="1:4">
      <c r="A191" s="217" t="s">
        <v>48</v>
      </c>
      <c r="B191" s="189"/>
      <c r="C191" s="190"/>
      <c r="D191" s="191"/>
    </row>
    <row r="192" spans="1:4">
      <c r="A192" s="217" t="s">
        <v>49</v>
      </c>
      <c r="B192" s="189"/>
      <c r="C192" s="190"/>
      <c r="D192" s="191"/>
    </row>
    <row r="193" spans="1:4">
      <c r="A193" s="185"/>
    </row>
    <row r="194" spans="1:4">
      <c r="A194" s="705">
        <v>10.199999999999999</v>
      </c>
      <c r="B194" s="220" t="s">
        <v>956</v>
      </c>
      <c r="C194" s="221"/>
      <c r="D194" s="222"/>
    </row>
    <row r="195" spans="1:4">
      <c r="A195" s="217" t="s">
        <v>45</v>
      </c>
      <c r="B195" s="189"/>
      <c r="C195" s="190"/>
      <c r="D195" s="191"/>
    </row>
    <row r="196" spans="1:4">
      <c r="A196" s="217" t="s">
        <v>46</v>
      </c>
      <c r="B196" s="189"/>
      <c r="C196" s="190"/>
      <c r="D196" s="191"/>
    </row>
    <row r="197" spans="1:4">
      <c r="A197" s="217" t="s">
        <v>47</v>
      </c>
      <c r="B197" s="189"/>
      <c r="C197" s="190"/>
      <c r="D197" s="191"/>
    </row>
    <row r="198" spans="1:4">
      <c r="A198" s="217" t="s">
        <v>48</v>
      </c>
      <c r="B198" s="189"/>
      <c r="C198" s="190"/>
      <c r="D198" s="191"/>
    </row>
    <row r="199" spans="1:4">
      <c r="A199" s="217" t="s">
        <v>49</v>
      </c>
      <c r="B199" s="189"/>
      <c r="C199" s="190"/>
      <c r="D199" s="191"/>
    </row>
    <row r="200" spans="1:4">
      <c r="A200" s="185"/>
    </row>
    <row r="201" spans="1:4" ht="56">
      <c r="A201" s="208">
        <v>10.3</v>
      </c>
      <c r="B201" s="209" t="s">
        <v>957</v>
      </c>
      <c r="C201" s="218"/>
      <c r="D201" s="219"/>
    </row>
    <row r="202" spans="1:4" ht="84">
      <c r="A202" s="208"/>
      <c r="B202" s="620" t="s">
        <v>958</v>
      </c>
      <c r="C202" s="221"/>
      <c r="D202" s="222"/>
    </row>
    <row r="203" spans="1:4">
      <c r="A203" s="217" t="s">
        <v>45</v>
      </c>
      <c r="B203" s="196"/>
      <c r="C203" s="194"/>
      <c r="D203" s="197"/>
    </row>
    <row r="204" spans="1:4">
      <c r="A204" s="217" t="s">
        <v>46</v>
      </c>
      <c r="B204" s="189"/>
      <c r="C204" s="190"/>
      <c r="D204" s="191"/>
    </row>
    <row r="205" spans="1:4">
      <c r="A205" s="217" t="s">
        <v>47</v>
      </c>
      <c r="B205" s="189"/>
      <c r="C205" s="190"/>
      <c r="D205" s="191"/>
    </row>
    <row r="206" spans="1:4">
      <c r="A206" s="217" t="s">
        <v>48</v>
      </c>
      <c r="B206" s="189"/>
      <c r="C206" s="190"/>
      <c r="D206" s="191"/>
    </row>
    <row r="207" spans="1:4">
      <c r="A207" s="217" t="s">
        <v>49</v>
      </c>
      <c r="B207" s="189"/>
      <c r="C207" s="190"/>
      <c r="D207" s="191"/>
    </row>
    <row r="208" spans="1:4">
      <c r="A208" s="185"/>
    </row>
    <row r="209" spans="1:4">
      <c r="A209" s="705">
        <v>11</v>
      </c>
      <c r="B209" s="220" t="s">
        <v>959</v>
      </c>
      <c r="C209" s="221"/>
      <c r="D209" s="222"/>
    </row>
    <row r="210" spans="1:4" ht="177" customHeight="1">
      <c r="A210" s="705">
        <v>11.1</v>
      </c>
      <c r="B210" s="220" t="s">
        <v>960</v>
      </c>
      <c r="C210" s="221"/>
      <c r="D210" s="222"/>
    </row>
    <row r="211" spans="1:4">
      <c r="A211" s="217" t="s">
        <v>45</v>
      </c>
      <c r="B211" s="189"/>
      <c r="C211" s="190"/>
      <c r="D211" s="191"/>
    </row>
    <row r="212" spans="1:4">
      <c r="A212" s="217" t="s">
        <v>46</v>
      </c>
      <c r="B212" s="189"/>
      <c r="C212" s="190"/>
      <c r="D212" s="191"/>
    </row>
    <row r="213" spans="1:4">
      <c r="A213" s="217" t="s">
        <v>47</v>
      </c>
      <c r="B213" s="189"/>
      <c r="C213" s="190"/>
      <c r="D213" s="191"/>
    </row>
    <row r="214" spans="1:4">
      <c r="A214" s="217" t="s">
        <v>48</v>
      </c>
      <c r="B214" s="189"/>
      <c r="C214" s="190"/>
      <c r="D214" s="191"/>
    </row>
    <row r="215" spans="1:4">
      <c r="A215" s="217" t="s">
        <v>49</v>
      </c>
      <c r="B215" s="189"/>
      <c r="C215" s="190"/>
      <c r="D215" s="191"/>
    </row>
    <row r="216" spans="1:4">
      <c r="A216" s="185"/>
    </row>
    <row r="217" spans="1:4" ht="42">
      <c r="A217" s="208">
        <v>11.2</v>
      </c>
      <c r="B217" s="209" t="s">
        <v>961</v>
      </c>
      <c r="C217" s="218"/>
      <c r="D217" s="219"/>
    </row>
    <row r="218" spans="1:4" ht="70">
      <c r="A218" s="208"/>
      <c r="B218" s="620" t="s">
        <v>962</v>
      </c>
      <c r="C218" s="221"/>
      <c r="D218" s="222"/>
    </row>
    <row r="219" spans="1:4">
      <c r="A219" s="217" t="s">
        <v>45</v>
      </c>
      <c r="B219" s="196"/>
      <c r="C219" s="194"/>
      <c r="D219" s="197"/>
    </row>
    <row r="220" spans="1:4">
      <c r="A220" s="217" t="s">
        <v>46</v>
      </c>
      <c r="B220" s="189"/>
      <c r="C220" s="190"/>
      <c r="D220" s="191"/>
    </row>
    <row r="221" spans="1:4">
      <c r="A221" s="217" t="s">
        <v>47</v>
      </c>
      <c r="B221" s="189"/>
      <c r="C221" s="190"/>
      <c r="D221" s="191"/>
    </row>
    <row r="222" spans="1:4">
      <c r="A222" s="217" t="s">
        <v>48</v>
      </c>
      <c r="B222" s="189"/>
      <c r="C222" s="190"/>
      <c r="D222" s="191"/>
    </row>
    <row r="223" spans="1:4">
      <c r="A223" s="217" t="s">
        <v>49</v>
      </c>
      <c r="B223" s="189"/>
      <c r="C223" s="190"/>
      <c r="D223" s="191"/>
    </row>
    <row r="224" spans="1:4">
      <c r="A224" s="185"/>
    </row>
    <row r="225" spans="1:8" ht="42">
      <c r="A225" s="705">
        <v>11.3</v>
      </c>
      <c r="B225" s="220" t="s">
        <v>963</v>
      </c>
      <c r="C225" s="221"/>
      <c r="D225" s="222"/>
    </row>
    <row r="226" spans="1:8">
      <c r="A226" s="217" t="s">
        <v>45</v>
      </c>
      <c r="B226" s="189"/>
      <c r="C226" s="190"/>
      <c r="D226" s="191"/>
    </row>
    <row r="227" spans="1:8">
      <c r="A227" s="217" t="s">
        <v>46</v>
      </c>
      <c r="B227" s="189"/>
      <c r="C227" s="190"/>
      <c r="D227" s="191"/>
    </row>
    <row r="228" spans="1:8">
      <c r="A228" s="217" t="s">
        <v>47</v>
      </c>
      <c r="B228" s="189"/>
      <c r="C228" s="190"/>
      <c r="D228" s="191"/>
    </row>
    <row r="229" spans="1:8">
      <c r="A229" s="217" t="s">
        <v>48</v>
      </c>
      <c r="B229" s="189"/>
      <c r="C229" s="190"/>
      <c r="D229" s="191"/>
    </row>
    <row r="230" spans="1:8">
      <c r="A230" s="217" t="s">
        <v>49</v>
      </c>
      <c r="B230" s="189"/>
      <c r="C230" s="190"/>
      <c r="D230" s="191"/>
    </row>
    <row r="231" spans="1:8">
      <c r="A231" s="185"/>
    </row>
    <row r="232" spans="1:8" s="665" customFormat="1" ht="59.25" customHeight="1">
      <c r="A232" s="720" t="s">
        <v>964</v>
      </c>
      <c r="B232" s="662" t="s">
        <v>965</v>
      </c>
      <c r="C232" s="663"/>
      <c r="D232" s="664"/>
      <c r="F232" s="682"/>
      <c r="G232" s="682"/>
      <c r="H232" s="686"/>
    </row>
    <row r="233" spans="1:8" ht="34.5">
      <c r="B233" s="730" t="s">
        <v>966</v>
      </c>
      <c r="C233" s="731" t="s">
        <v>967</v>
      </c>
      <c r="D233" s="732" t="s">
        <v>968</v>
      </c>
    </row>
    <row r="234" spans="1:8">
      <c r="B234" s="683" t="s">
        <v>969</v>
      </c>
      <c r="C234" s="685"/>
      <c r="D234" s="685">
        <f>ROUNDUP(SQRT(C234),0)</f>
        <v>0</v>
      </c>
    </row>
    <row r="235" spans="1:8" ht="56">
      <c r="B235" s="684" t="s">
        <v>970</v>
      </c>
      <c r="C235" s="684"/>
      <c r="D235" s="685">
        <f>ROUNDUP(0.6*SQRT(C235),0)</f>
        <v>0</v>
      </c>
    </row>
    <row r="236" spans="1:8">
      <c r="B236" s="683" t="s">
        <v>971</v>
      </c>
      <c r="C236" s="685"/>
      <c r="D236" s="685">
        <f>ROUNDUP(0.1*SQRT(C236),0)</f>
        <v>0</v>
      </c>
    </row>
    <row r="237" spans="1:8" ht="60" customHeight="1">
      <c r="B237" s="683" t="s">
        <v>972</v>
      </c>
      <c r="C237" s="685"/>
      <c r="D237" s="684" t="s">
        <v>973</v>
      </c>
    </row>
    <row r="238" spans="1:8">
      <c r="A238" s="217" t="s">
        <v>45</v>
      </c>
      <c r="B238" s="196"/>
      <c r="C238" s="194"/>
      <c r="D238" s="197"/>
      <c r="F238" s="683"/>
      <c r="G238" s="685"/>
      <c r="H238" s="685"/>
    </row>
    <row r="239" spans="1:8" ht="15.75" customHeight="1">
      <c r="A239" s="217" t="s">
        <v>46</v>
      </c>
      <c r="B239" s="189"/>
      <c r="C239" s="190"/>
      <c r="D239" s="191"/>
      <c r="F239" s="684"/>
      <c r="G239" s="684"/>
      <c r="H239" s="685"/>
    </row>
    <row r="240" spans="1:8">
      <c r="A240" s="217" t="s">
        <v>47</v>
      </c>
      <c r="B240" s="196"/>
      <c r="C240" s="194"/>
      <c r="D240" s="197"/>
      <c r="F240" s="683"/>
      <c r="G240" s="685"/>
      <c r="H240" s="685"/>
    </row>
    <row r="241" spans="1:8">
      <c r="A241" s="217" t="s">
        <v>48</v>
      </c>
      <c r="B241" s="196"/>
      <c r="C241" s="194"/>
      <c r="D241" s="197"/>
      <c r="F241" s="683"/>
      <c r="G241" s="685"/>
      <c r="H241" s="685"/>
    </row>
    <row r="242" spans="1:8">
      <c r="A242" s="217" t="s">
        <v>49</v>
      </c>
      <c r="B242" s="189"/>
      <c r="C242" s="190"/>
      <c r="D242" s="191"/>
      <c r="F242" s="683"/>
      <c r="G242" s="683"/>
      <c r="H242" s="687"/>
    </row>
    <row r="243" spans="1:8">
      <c r="A243" s="185"/>
    </row>
    <row r="244" spans="1:8" ht="56">
      <c r="A244" s="705">
        <v>11.6</v>
      </c>
      <c r="B244" s="220" t="s">
        <v>974</v>
      </c>
      <c r="C244" s="221"/>
      <c r="D244" s="222"/>
    </row>
    <row r="245" spans="1:8">
      <c r="A245" s="217" t="s">
        <v>45</v>
      </c>
      <c r="B245" s="189"/>
      <c r="C245" s="190"/>
      <c r="D245" s="191"/>
    </row>
    <row r="246" spans="1:8">
      <c r="A246" s="217" t="s">
        <v>46</v>
      </c>
      <c r="B246" s="189"/>
      <c r="C246" s="190"/>
      <c r="D246" s="191"/>
    </row>
    <row r="247" spans="1:8">
      <c r="A247" s="217" t="s">
        <v>47</v>
      </c>
      <c r="B247" s="189"/>
      <c r="C247" s="190"/>
      <c r="D247" s="191"/>
    </row>
    <row r="248" spans="1:8">
      <c r="A248" s="217" t="s">
        <v>48</v>
      </c>
      <c r="B248" s="189"/>
      <c r="C248" s="190"/>
      <c r="D248" s="191"/>
    </row>
    <row r="249" spans="1:8">
      <c r="A249" s="217" t="s">
        <v>49</v>
      </c>
      <c r="B249" s="189"/>
      <c r="C249" s="190"/>
      <c r="D249" s="191"/>
    </row>
    <row r="250" spans="1:8">
      <c r="A250" s="185"/>
    </row>
    <row r="251" spans="1:8" ht="42">
      <c r="A251" s="705">
        <v>11.7</v>
      </c>
      <c r="B251" s="220" t="s">
        <v>975</v>
      </c>
      <c r="C251" s="221"/>
      <c r="D251" s="222"/>
    </row>
    <row r="252" spans="1:8">
      <c r="A252" s="217" t="s">
        <v>45</v>
      </c>
      <c r="B252" s="189"/>
      <c r="C252" s="190"/>
      <c r="D252" s="191"/>
    </row>
    <row r="253" spans="1:8">
      <c r="A253" s="217" t="s">
        <v>46</v>
      </c>
      <c r="B253" s="189"/>
      <c r="C253" s="190"/>
      <c r="D253" s="191"/>
    </row>
    <row r="254" spans="1:8">
      <c r="A254" s="217" t="s">
        <v>47</v>
      </c>
      <c r="B254" s="189"/>
      <c r="C254" s="190"/>
      <c r="D254" s="191"/>
    </row>
    <row r="255" spans="1:8">
      <c r="A255" s="217" t="s">
        <v>48</v>
      </c>
      <c r="B255" s="189"/>
      <c r="C255" s="190"/>
      <c r="D255" s="191"/>
    </row>
    <row r="256" spans="1:8">
      <c r="A256" s="217" t="s">
        <v>49</v>
      </c>
      <c r="B256" s="189"/>
      <c r="C256" s="190"/>
      <c r="D256" s="191"/>
    </row>
    <row r="257" spans="1:4">
      <c r="A257" s="185"/>
    </row>
    <row r="258" spans="1:4" ht="56">
      <c r="A258" s="705">
        <v>11.8</v>
      </c>
      <c r="B258" s="220" t="s">
        <v>976</v>
      </c>
      <c r="C258" s="221"/>
      <c r="D258" s="222"/>
    </row>
    <row r="259" spans="1:4">
      <c r="A259" s="217" t="s">
        <v>45</v>
      </c>
      <c r="B259" s="189"/>
      <c r="C259" s="190"/>
      <c r="D259" s="191"/>
    </row>
    <row r="260" spans="1:4">
      <c r="A260" s="217" t="s">
        <v>46</v>
      </c>
      <c r="B260" s="189"/>
      <c r="C260" s="190"/>
      <c r="D260" s="191"/>
    </row>
    <row r="261" spans="1:4">
      <c r="A261" s="217" t="s">
        <v>47</v>
      </c>
      <c r="B261" s="189"/>
      <c r="C261" s="190"/>
      <c r="D261" s="191"/>
    </row>
    <row r="262" spans="1:4">
      <c r="A262" s="217" t="s">
        <v>48</v>
      </c>
      <c r="B262" s="189"/>
      <c r="C262" s="190"/>
      <c r="D262" s="191"/>
    </row>
    <row r="263" spans="1:4">
      <c r="A263" s="217" t="s">
        <v>49</v>
      </c>
      <c r="B263" s="189"/>
      <c r="C263" s="190"/>
      <c r="D263" s="191"/>
    </row>
    <row r="264" spans="1:4">
      <c r="A264" s="185"/>
    </row>
    <row r="265" spans="1:4" ht="56">
      <c r="A265" s="705">
        <v>11.9</v>
      </c>
      <c r="B265" s="220" t="s">
        <v>977</v>
      </c>
      <c r="C265" s="221"/>
      <c r="D265" s="222"/>
    </row>
    <row r="266" spans="1:4">
      <c r="A266" s="217" t="s">
        <v>45</v>
      </c>
      <c r="B266" s="189"/>
      <c r="C266" s="190"/>
      <c r="D266" s="191"/>
    </row>
    <row r="267" spans="1:4">
      <c r="A267" s="217" t="s">
        <v>46</v>
      </c>
      <c r="B267" s="189"/>
      <c r="C267" s="190"/>
      <c r="D267" s="191"/>
    </row>
    <row r="268" spans="1:4">
      <c r="A268" s="217" t="s">
        <v>47</v>
      </c>
      <c r="B268" s="189"/>
      <c r="C268" s="190"/>
      <c r="D268" s="191"/>
    </row>
    <row r="269" spans="1:4">
      <c r="A269" s="217" t="s">
        <v>48</v>
      </c>
      <c r="B269" s="189"/>
      <c r="C269" s="190"/>
      <c r="D269" s="191"/>
    </row>
    <row r="270" spans="1:4">
      <c r="A270" s="217" t="s">
        <v>49</v>
      </c>
      <c r="B270" s="189"/>
      <c r="C270" s="190"/>
      <c r="D270" s="191"/>
    </row>
    <row r="271" spans="1:4">
      <c r="A271" s="185"/>
    </row>
    <row r="272" spans="1:4" ht="42">
      <c r="A272" s="657" t="s">
        <v>978</v>
      </c>
      <c r="B272" s="220" t="s">
        <v>979</v>
      </c>
      <c r="C272" s="221"/>
      <c r="D272" s="222"/>
    </row>
    <row r="273" spans="1:4" ht="42">
      <c r="A273" s="705"/>
      <c r="B273" s="620" t="s">
        <v>980</v>
      </c>
      <c r="C273" s="221"/>
      <c r="D273" s="222"/>
    </row>
    <row r="274" spans="1:4">
      <c r="A274" s="217" t="s">
        <v>45</v>
      </c>
      <c r="B274" s="189"/>
      <c r="C274" s="190"/>
      <c r="D274" s="191"/>
    </row>
    <row r="275" spans="1:4">
      <c r="A275" s="217" t="s">
        <v>46</v>
      </c>
      <c r="B275" s="189"/>
      <c r="C275" s="190"/>
      <c r="D275" s="191"/>
    </row>
    <row r="276" spans="1:4">
      <c r="A276" s="217" t="s">
        <v>47</v>
      </c>
      <c r="B276" s="189"/>
      <c r="C276" s="190"/>
      <c r="D276" s="191"/>
    </row>
    <row r="277" spans="1:4">
      <c r="A277" s="217" t="s">
        <v>48</v>
      </c>
      <c r="B277" s="189"/>
      <c r="C277" s="190"/>
      <c r="D277" s="191"/>
    </row>
    <row r="278" spans="1:4">
      <c r="A278" s="217" t="s">
        <v>49</v>
      </c>
      <c r="B278" s="189"/>
      <c r="C278" s="190"/>
      <c r="D278" s="191"/>
    </row>
    <row r="279" spans="1:4">
      <c r="A279" s="185"/>
    </row>
    <row r="280" spans="1:4" s="628" customFormat="1" ht="15.5">
      <c r="A280" s="636">
        <v>12</v>
      </c>
      <c r="B280" s="623" t="s">
        <v>981</v>
      </c>
      <c r="C280" s="639"/>
      <c r="D280" s="640"/>
    </row>
    <row r="281" spans="1:4" ht="42">
      <c r="A281" s="208">
        <v>12.1</v>
      </c>
      <c r="B281" s="220" t="s">
        <v>982</v>
      </c>
      <c r="C281" s="221"/>
      <c r="D281" s="222"/>
    </row>
    <row r="282" spans="1:4">
      <c r="A282" s="217" t="s">
        <v>45</v>
      </c>
      <c r="B282" s="196"/>
      <c r="C282" s="194"/>
      <c r="D282" s="197"/>
    </row>
    <row r="283" spans="1:4">
      <c r="A283" s="217" t="s">
        <v>46</v>
      </c>
      <c r="B283" s="189"/>
      <c r="C283" s="190"/>
      <c r="D283" s="191"/>
    </row>
    <row r="284" spans="1:4">
      <c r="A284" s="217" t="s">
        <v>47</v>
      </c>
      <c r="B284" s="189"/>
      <c r="C284" s="190"/>
      <c r="D284" s="191"/>
    </row>
    <row r="285" spans="1:4">
      <c r="A285" s="217" t="s">
        <v>48</v>
      </c>
      <c r="B285" s="189"/>
      <c r="C285" s="190"/>
      <c r="D285" s="191"/>
    </row>
    <row r="286" spans="1:4">
      <c r="A286" s="217" t="s">
        <v>49</v>
      </c>
      <c r="B286" s="189"/>
      <c r="C286" s="190"/>
      <c r="D286" s="191"/>
    </row>
    <row r="287" spans="1:4">
      <c r="A287" s="185"/>
    </row>
    <row r="288" spans="1:4" ht="42">
      <c r="A288" s="208">
        <v>12.2</v>
      </c>
      <c r="B288" s="209" t="s">
        <v>983</v>
      </c>
      <c r="C288" s="218"/>
      <c r="D288" s="219"/>
    </row>
    <row r="289" spans="1:4">
      <c r="A289" s="217" t="s">
        <v>45</v>
      </c>
      <c r="B289" s="196"/>
      <c r="C289" s="194"/>
      <c r="D289" s="197"/>
    </row>
    <row r="290" spans="1:4">
      <c r="A290" s="217" t="s">
        <v>46</v>
      </c>
      <c r="B290" s="189"/>
      <c r="C290" s="190"/>
      <c r="D290" s="191"/>
    </row>
    <row r="291" spans="1:4">
      <c r="A291" s="217" t="s">
        <v>47</v>
      </c>
      <c r="B291" s="189"/>
      <c r="C291" s="190"/>
      <c r="D291" s="191"/>
    </row>
    <row r="292" spans="1:4">
      <c r="A292" s="217" t="s">
        <v>48</v>
      </c>
      <c r="B292" s="189"/>
      <c r="C292" s="190"/>
      <c r="D292" s="191"/>
    </row>
    <row r="293" spans="1:4">
      <c r="A293" s="217" t="s">
        <v>49</v>
      </c>
      <c r="B293" s="189"/>
      <c r="C293" s="190"/>
      <c r="D293" s="191"/>
    </row>
    <row r="294" spans="1:4">
      <c r="A294" s="185"/>
    </row>
    <row r="295" spans="1:4" ht="28">
      <c r="A295" s="705">
        <v>12.3</v>
      </c>
      <c r="B295" s="220" t="s">
        <v>984</v>
      </c>
      <c r="C295" s="221"/>
      <c r="D295" s="222"/>
    </row>
    <row r="296" spans="1:4">
      <c r="A296" s="217" t="s">
        <v>45</v>
      </c>
      <c r="B296" s="189"/>
      <c r="C296" s="190"/>
      <c r="D296" s="191"/>
    </row>
    <row r="297" spans="1:4">
      <c r="A297" s="217" t="s">
        <v>46</v>
      </c>
      <c r="B297" s="189"/>
      <c r="C297" s="190"/>
      <c r="D297" s="191"/>
    </row>
    <row r="298" spans="1:4">
      <c r="A298" s="217" t="s">
        <v>47</v>
      </c>
      <c r="B298" s="189"/>
      <c r="C298" s="190"/>
      <c r="D298" s="191"/>
    </row>
    <row r="299" spans="1:4">
      <c r="A299" s="217" t="s">
        <v>48</v>
      </c>
      <c r="B299" s="189"/>
      <c r="C299" s="190"/>
      <c r="D299" s="191"/>
    </row>
    <row r="300" spans="1:4">
      <c r="A300" s="217" t="s">
        <v>49</v>
      </c>
      <c r="B300" s="189"/>
      <c r="C300" s="190"/>
      <c r="D300" s="191"/>
    </row>
    <row r="301" spans="1:4">
      <c r="A301" s="185"/>
    </row>
    <row r="302" spans="1:4" ht="28">
      <c r="A302" s="208">
        <v>12.4</v>
      </c>
      <c r="B302" s="209" t="s">
        <v>985</v>
      </c>
      <c r="C302" s="218"/>
      <c r="D302" s="219"/>
    </row>
    <row r="303" spans="1:4" ht="70">
      <c r="A303" s="208"/>
      <c r="B303" s="620" t="s">
        <v>986</v>
      </c>
      <c r="C303" s="221"/>
      <c r="D303" s="222"/>
    </row>
    <row r="304" spans="1:4">
      <c r="A304" s="217" t="s">
        <v>45</v>
      </c>
      <c r="B304" s="196"/>
      <c r="C304" s="194"/>
      <c r="D304" s="197"/>
    </row>
    <row r="305" spans="1:4">
      <c r="A305" s="217" t="s">
        <v>46</v>
      </c>
      <c r="B305" s="189"/>
      <c r="C305" s="190"/>
      <c r="D305" s="191"/>
    </row>
    <row r="306" spans="1:4">
      <c r="A306" s="217" t="s">
        <v>47</v>
      </c>
      <c r="B306" s="189"/>
      <c r="C306" s="190"/>
      <c r="D306" s="191"/>
    </row>
    <row r="307" spans="1:4">
      <c r="A307" s="217" t="s">
        <v>48</v>
      </c>
      <c r="B307" s="189"/>
      <c r="C307" s="190"/>
      <c r="D307" s="191"/>
    </row>
    <row r="308" spans="1:4">
      <c r="A308" s="217" t="s">
        <v>49</v>
      </c>
      <c r="B308" s="189"/>
      <c r="C308" s="190"/>
      <c r="D308" s="191"/>
    </row>
    <row r="309" spans="1:4">
      <c r="A309" s="185"/>
    </row>
    <row r="310" spans="1:4" ht="15">
      <c r="A310" s="726"/>
      <c r="B310" s="727" t="s">
        <v>987</v>
      </c>
      <c r="C310" s="728"/>
      <c r="D310" s="729"/>
    </row>
    <row r="311" spans="1:4" ht="42">
      <c r="A311" s="705" t="s">
        <v>988</v>
      </c>
      <c r="B311" s="725" t="s">
        <v>2351</v>
      </c>
      <c r="C311" s="221"/>
      <c r="D311" s="222"/>
    </row>
    <row r="312" spans="1:4">
      <c r="A312" s="217" t="s">
        <v>45</v>
      </c>
      <c r="B312" s="196" t="s">
        <v>2350</v>
      </c>
      <c r="C312" s="721"/>
      <c r="D312" s="722"/>
    </row>
    <row r="313" spans="1:4">
      <c r="A313" s="217" t="s">
        <v>46</v>
      </c>
      <c r="B313" s="196" t="s">
        <v>2350</v>
      </c>
      <c r="C313" s="723"/>
      <c r="D313" s="724"/>
    </row>
    <row r="314" spans="1:4">
      <c r="A314" s="217" t="s">
        <v>47</v>
      </c>
      <c r="B314" s="196" t="s">
        <v>2350</v>
      </c>
      <c r="C314" s="723"/>
      <c r="D314" s="724"/>
    </row>
    <row r="315" spans="1:4">
      <c r="A315" s="217" t="s">
        <v>48</v>
      </c>
      <c r="B315" s="196" t="s">
        <v>2350</v>
      </c>
      <c r="C315" s="723"/>
      <c r="D315" s="724"/>
    </row>
    <row r="316" spans="1:4">
      <c r="A316" s="217" t="s">
        <v>49</v>
      </c>
      <c r="B316" s="189" t="s">
        <v>2350</v>
      </c>
      <c r="C316" s="723"/>
      <c r="D316" s="724"/>
    </row>
    <row r="317" spans="1:4">
      <c r="A317" s="185"/>
    </row>
    <row r="318" spans="1:4">
      <c r="A318" s="208">
        <v>13</v>
      </c>
      <c r="B318" s="209" t="s">
        <v>989</v>
      </c>
      <c r="C318" s="218"/>
      <c r="D318" s="219"/>
    </row>
    <row r="319" spans="1:4">
      <c r="A319" s="208">
        <v>13.1</v>
      </c>
      <c r="B319" s="220" t="s">
        <v>990</v>
      </c>
      <c r="C319" s="221"/>
      <c r="D319" s="222"/>
    </row>
    <row r="320" spans="1:4" ht="154">
      <c r="A320" s="208"/>
      <c r="B320" s="620" t="s">
        <v>991</v>
      </c>
      <c r="C320" s="221"/>
      <c r="D320" s="222"/>
    </row>
    <row r="321" spans="1:4">
      <c r="A321" s="185"/>
    </row>
    <row r="322" spans="1:4" ht="42">
      <c r="A322" s="705">
        <v>13.2</v>
      </c>
      <c r="B322" s="220" t="s">
        <v>992</v>
      </c>
      <c r="C322" s="221"/>
      <c r="D322" s="222"/>
    </row>
    <row r="323" spans="1:4">
      <c r="A323" s="217" t="s">
        <v>45</v>
      </c>
      <c r="B323" s="189"/>
      <c r="C323" s="190"/>
      <c r="D323" s="191"/>
    </row>
    <row r="324" spans="1:4">
      <c r="A324" s="217" t="s">
        <v>46</v>
      </c>
      <c r="B324" s="189"/>
      <c r="C324" s="190"/>
      <c r="D324" s="191"/>
    </row>
    <row r="325" spans="1:4">
      <c r="A325" s="217" t="s">
        <v>47</v>
      </c>
      <c r="B325" s="189"/>
      <c r="C325" s="190"/>
      <c r="D325" s="191"/>
    </row>
    <row r="326" spans="1:4">
      <c r="A326" s="217" t="s">
        <v>48</v>
      </c>
      <c r="B326" s="189"/>
      <c r="C326" s="190"/>
      <c r="D326" s="191"/>
    </row>
    <row r="327" spans="1:4">
      <c r="A327" s="217" t="s">
        <v>49</v>
      </c>
      <c r="B327" s="189"/>
      <c r="C327" s="190"/>
      <c r="D327" s="191"/>
    </row>
    <row r="328" spans="1:4">
      <c r="A328" s="185"/>
    </row>
    <row r="329" spans="1:4" ht="149.5" customHeight="1">
      <c r="A329" s="208">
        <v>13.3</v>
      </c>
      <c r="B329" s="209" t="s">
        <v>993</v>
      </c>
      <c r="C329" s="218"/>
      <c r="D329" s="219"/>
    </row>
    <row r="330" spans="1:4">
      <c r="A330" s="217" t="s">
        <v>45</v>
      </c>
      <c r="B330" s="196"/>
      <c r="C330" s="194"/>
      <c r="D330" s="197"/>
    </row>
    <row r="331" spans="1:4">
      <c r="A331" s="217" t="s">
        <v>46</v>
      </c>
      <c r="B331" s="189"/>
      <c r="C331" s="190"/>
      <c r="D331" s="191"/>
    </row>
    <row r="332" spans="1:4">
      <c r="A332" s="217" t="s">
        <v>47</v>
      </c>
      <c r="B332" s="189"/>
      <c r="C332" s="190"/>
      <c r="D332" s="191"/>
    </row>
    <row r="333" spans="1:4">
      <c r="A333" s="217" t="s">
        <v>48</v>
      </c>
      <c r="B333" s="189"/>
      <c r="C333" s="190"/>
      <c r="D333" s="191"/>
    </row>
    <row r="334" spans="1:4">
      <c r="A334" s="217" t="s">
        <v>49</v>
      </c>
      <c r="B334" s="189"/>
      <c r="C334" s="190"/>
      <c r="D334" s="191"/>
    </row>
    <row r="335" spans="1:4">
      <c r="A335" s="185"/>
    </row>
    <row r="336" spans="1:4" s="628" customFormat="1" ht="15.5">
      <c r="A336" s="636">
        <v>14</v>
      </c>
      <c r="B336" s="623" t="s">
        <v>994</v>
      </c>
      <c r="C336" s="639"/>
      <c r="D336" s="640"/>
    </row>
    <row r="337" spans="1:4" s="654" customFormat="1" ht="28">
      <c r="A337" s="208">
        <v>14.1</v>
      </c>
      <c r="B337" s="220" t="s">
        <v>995</v>
      </c>
      <c r="C337" s="652"/>
      <c r="D337" s="653"/>
    </row>
    <row r="338" spans="1:4">
      <c r="A338" s="217" t="s">
        <v>45</v>
      </c>
      <c r="B338" s="196"/>
      <c r="C338" s="194"/>
      <c r="D338" s="197"/>
    </row>
    <row r="339" spans="1:4">
      <c r="A339" s="217" t="s">
        <v>46</v>
      </c>
      <c r="B339" s="189"/>
      <c r="C339" s="190"/>
      <c r="D339" s="191"/>
    </row>
    <row r="340" spans="1:4">
      <c r="A340" s="217" t="s">
        <v>47</v>
      </c>
      <c r="B340" s="189"/>
      <c r="C340" s="190"/>
      <c r="D340" s="191"/>
    </row>
    <row r="341" spans="1:4">
      <c r="A341" s="217" t="s">
        <v>48</v>
      </c>
      <c r="B341" s="189"/>
      <c r="C341" s="190"/>
      <c r="D341" s="191"/>
    </row>
    <row r="342" spans="1:4">
      <c r="A342" s="217" t="s">
        <v>49</v>
      </c>
      <c r="B342" s="189"/>
      <c r="C342" s="190"/>
      <c r="D342" s="191"/>
    </row>
    <row r="343" spans="1:4">
      <c r="A343" s="185"/>
    </row>
    <row r="344" spans="1:4" ht="70">
      <c r="A344" s="705">
        <v>14.2</v>
      </c>
      <c r="B344" s="220" t="s">
        <v>996</v>
      </c>
      <c r="C344" s="221"/>
      <c r="D344" s="222"/>
    </row>
    <row r="345" spans="1:4">
      <c r="A345" s="217" t="s">
        <v>45</v>
      </c>
      <c r="B345" s="189"/>
      <c r="C345" s="190"/>
      <c r="D345" s="191"/>
    </row>
    <row r="346" spans="1:4">
      <c r="A346" s="217" t="s">
        <v>46</v>
      </c>
      <c r="B346" s="189"/>
      <c r="C346" s="190"/>
      <c r="D346" s="191"/>
    </row>
    <row r="347" spans="1:4">
      <c r="A347" s="217" t="s">
        <v>47</v>
      </c>
      <c r="B347" s="189"/>
      <c r="C347" s="190"/>
      <c r="D347" s="191"/>
    </row>
    <row r="348" spans="1:4">
      <c r="A348" s="217" t="s">
        <v>48</v>
      </c>
      <c r="B348" s="189"/>
      <c r="C348" s="190"/>
      <c r="D348" s="191"/>
    </row>
    <row r="349" spans="1:4">
      <c r="A349" s="217" t="s">
        <v>49</v>
      </c>
      <c r="B349" s="189"/>
      <c r="C349" s="190"/>
      <c r="D349" s="191"/>
    </row>
    <row r="350" spans="1:4">
      <c r="A350" s="185"/>
    </row>
    <row r="351" spans="1:4" s="628" customFormat="1" ht="15.5">
      <c r="A351" s="636">
        <v>15</v>
      </c>
      <c r="B351" s="623" t="s">
        <v>997</v>
      </c>
      <c r="C351" s="639"/>
      <c r="D351" s="640"/>
    </row>
    <row r="352" spans="1:4" ht="28">
      <c r="A352" s="208">
        <v>15.1</v>
      </c>
      <c r="B352" s="220" t="s">
        <v>998</v>
      </c>
      <c r="C352" s="221"/>
      <c r="D352" s="222"/>
    </row>
    <row r="353" spans="1:4" ht="28">
      <c r="A353" s="208"/>
      <c r="B353" s="220" t="s">
        <v>999</v>
      </c>
      <c r="C353" s="221"/>
      <c r="D353" s="222"/>
    </row>
    <row r="354" spans="1:4" ht="42">
      <c r="A354" s="208"/>
      <c r="B354" s="220" t="s">
        <v>1000</v>
      </c>
      <c r="C354" s="221"/>
      <c r="D354" s="222"/>
    </row>
    <row r="355" spans="1:4">
      <c r="A355" s="217" t="s">
        <v>45</v>
      </c>
      <c r="B355" s="196"/>
      <c r="C355" s="194"/>
      <c r="D355" s="197"/>
    </row>
    <row r="356" spans="1:4">
      <c r="A356" s="217" t="s">
        <v>46</v>
      </c>
      <c r="B356" s="189"/>
      <c r="C356" s="190"/>
      <c r="D356" s="191"/>
    </row>
    <row r="357" spans="1:4">
      <c r="A357" s="217" t="s">
        <v>47</v>
      </c>
      <c r="B357" s="189"/>
      <c r="C357" s="190"/>
      <c r="D357" s="191"/>
    </row>
    <row r="358" spans="1:4">
      <c r="A358" s="217" t="s">
        <v>48</v>
      </c>
      <c r="B358" s="189"/>
      <c r="C358" s="190"/>
      <c r="D358" s="191"/>
    </row>
    <row r="359" spans="1:4">
      <c r="A359" s="217" t="s">
        <v>49</v>
      </c>
      <c r="B359" s="189"/>
      <c r="C359" s="190"/>
      <c r="D359" s="191"/>
    </row>
    <row r="360" spans="1:4">
      <c r="A360" s="185"/>
    </row>
    <row r="361" spans="1:4" ht="42">
      <c r="A361" s="208">
        <v>15.2</v>
      </c>
      <c r="B361" s="209" t="s">
        <v>1001</v>
      </c>
      <c r="C361" s="218"/>
      <c r="D361" s="219"/>
    </row>
    <row r="362" spans="1:4">
      <c r="A362" s="217" t="s">
        <v>45</v>
      </c>
      <c r="B362" s="196"/>
      <c r="C362" s="194"/>
      <c r="D362" s="197"/>
    </row>
    <row r="363" spans="1:4">
      <c r="A363" s="217" t="s">
        <v>46</v>
      </c>
      <c r="B363" s="189"/>
      <c r="C363" s="190"/>
      <c r="D363" s="191"/>
    </row>
    <row r="364" spans="1:4">
      <c r="A364" s="217" t="s">
        <v>47</v>
      </c>
      <c r="B364" s="189"/>
      <c r="C364" s="190"/>
      <c r="D364" s="191"/>
    </row>
    <row r="365" spans="1:4">
      <c r="A365" s="217" t="s">
        <v>48</v>
      </c>
      <c r="B365" s="189"/>
      <c r="C365" s="190"/>
      <c r="D365" s="191"/>
    </row>
    <row r="366" spans="1:4">
      <c r="A366" s="217" t="s">
        <v>49</v>
      </c>
      <c r="B366" s="189"/>
      <c r="C366" s="190"/>
      <c r="D366" s="191"/>
    </row>
    <row r="367" spans="1:4">
      <c r="A367" s="185"/>
    </row>
    <row r="368" spans="1:4" s="628" customFormat="1" ht="15.5">
      <c r="A368" s="625">
        <v>16</v>
      </c>
      <c r="B368" s="621" t="s">
        <v>1002</v>
      </c>
      <c r="C368" s="626"/>
      <c r="D368" s="627"/>
    </row>
    <row r="369" spans="1:4" ht="168">
      <c r="A369" s="705">
        <v>16.100000000000001</v>
      </c>
      <c r="B369" s="220" t="s">
        <v>1003</v>
      </c>
      <c r="C369" s="221"/>
      <c r="D369" s="222"/>
    </row>
    <row r="370" spans="1:4">
      <c r="A370" s="217" t="s">
        <v>45</v>
      </c>
      <c r="B370" s="189"/>
      <c r="C370" s="190"/>
      <c r="D370" s="191"/>
    </row>
    <row r="371" spans="1:4">
      <c r="A371" s="217" t="s">
        <v>46</v>
      </c>
      <c r="B371" s="189"/>
      <c r="C371" s="190"/>
      <c r="D371" s="191"/>
    </row>
    <row r="372" spans="1:4">
      <c r="A372" s="217" t="s">
        <v>47</v>
      </c>
      <c r="B372" s="189"/>
      <c r="C372" s="190"/>
      <c r="D372" s="191"/>
    </row>
    <row r="373" spans="1:4">
      <c r="A373" s="217" t="s">
        <v>48</v>
      </c>
      <c r="B373" s="189"/>
      <c r="C373" s="190"/>
      <c r="D373" s="191"/>
    </row>
    <row r="374" spans="1:4">
      <c r="A374" s="217" t="s">
        <v>49</v>
      </c>
      <c r="B374" s="189"/>
      <c r="C374" s="190"/>
      <c r="D374" s="191"/>
    </row>
    <row r="375" spans="1:4">
      <c r="A375" s="185"/>
    </row>
    <row r="376" spans="1:4" s="628" customFormat="1" ht="15.5">
      <c r="A376" s="636">
        <v>18</v>
      </c>
      <c r="B376" s="623" t="s">
        <v>1004</v>
      </c>
      <c r="C376" s="639"/>
      <c r="D376" s="640"/>
    </row>
    <row r="377" spans="1:4" ht="42">
      <c r="A377" s="208">
        <v>18.100000000000001</v>
      </c>
      <c r="B377" s="220" t="s">
        <v>1005</v>
      </c>
      <c r="C377" s="221"/>
      <c r="D377" s="222"/>
    </row>
    <row r="378" spans="1:4" ht="84">
      <c r="A378" s="208"/>
      <c r="B378" s="620" t="s">
        <v>1006</v>
      </c>
      <c r="C378" s="221"/>
      <c r="D378" s="222"/>
    </row>
    <row r="379" spans="1:4">
      <c r="A379" s="217" t="s">
        <v>45</v>
      </c>
      <c r="B379" s="196"/>
      <c r="C379" s="194"/>
      <c r="D379" s="197"/>
    </row>
    <row r="380" spans="1:4">
      <c r="A380" s="217" t="s">
        <v>46</v>
      </c>
      <c r="B380" s="189"/>
      <c r="C380" s="190"/>
      <c r="D380" s="191"/>
    </row>
    <row r="381" spans="1:4">
      <c r="A381" s="217" t="s">
        <v>47</v>
      </c>
      <c r="B381" s="189"/>
      <c r="C381" s="190"/>
      <c r="D381" s="191"/>
    </row>
    <row r="382" spans="1:4">
      <c r="A382" s="217" t="s">
        <v>48</v>
      </c>
      <c r="B382" s="189"/>
      <c r="C382" s="190"/>
      <c r="D382" s="191"/>
    </row>
    <row r="383" spans="1:4">
      <c r="A383" s="217" t="s">
        <v>49</v>
      </c>
      <c r="B383" s="189"/>
      <c r="C383" s="190"/>
      <c r="D383" s="191"/>
    </row>
    <row r="384" spans="1:4">
      <c r="A384" s="185"/>
    </row>
    <row r="385" spans="1:4" ht="56">
      <c r="A385" s="208"/>
      <c r="B385" s="220" t="s">
        <v>1007</v>
      </c>
      <c r="C385" s="221"/>
      <c r="D385" s="222"/>
    </row>
    <row r="386" spans="1:4">
      <c r="A386" s="217" t="s">
        <v>45</v>
      </c>
      <c r="B386" s="196"/>
      <c r="C386" s="194"/>
      <c r="D386" s="197"/>
    </row>
    <row r="387" spans="1:4">
      <c r="A387" s="217" t="s">
        <v>46</v>
      </c>
      <c r="B387" s="189"/>
      <c r="C387" s="190"/>
      <c r="D387" s="191"/>
    </row>
    <row r="388" spans="1:4">
      <c r="A388" s="217" t="s">
        <v>47</v>
      </c>
      <c r="B388" s="189"/>
      <c r="C388" s="190"/>
      <c r="D388" s="191"/>
    </row>
    <row r="389" spans="1:4">
      <c r="A389" s="217" t="s">
        <v>48</v>
      </c>
      <c r="B389" s="189"/>
      <c r="C389" s="190"/>
      <c r="D389" s="191"/>
    </row>
    <row r="390" spans="1:4">
      <c r="A390" s="217" t="s">
        <v>49</v>
      </c>
      <c r="B390" s="189"/>
      <c r="C390" s="190"/>
      <c r="D390" s="191"/>
    </row>
    <row r="391" spans="1:4">
      <c r="A391" s="185"/>
    </row>
    <row r="392" spans="1:4" s="628" customFormat="1" ht="15.5">
      <c r="A392" s="625">
        <v>19</v>
      </c>
      <c r="B392" s="621" t="s">
        <v>1008</v>
      </c>
      <c r="C392" s="626"/>
      <c r="D392" s="627"/>
    </row>
    <row r="393" spans="1:4" ht="42">
      <c r="A393" s="705">
        <v>19.100000000000001</v>
      </c>
      <c r="B393" s="220" t="s">
        <v>1009</v>
      </c>
      <c r="C393" s="221"/>
      <c r="D393" s="222"/>
    </row>
    <row r="394" spans="1:4">
      <c r="A394" s="217" t="s">
        <v>45</v>
      </c>
      <c r="B394" s="189"/>
      <c r="C394" s="190"/>
      <c r="D394" s="191"/>
    </row>
    <row r="395" spans="1:4">
      <c r="A395" s="217" t="s">
        <v>46</v>
      </c>
      <c r="B395" s="189"/>
      <c r="C395" s="190"/>
      <c r="D395" s="191"/>
    </row>
    <row r="396" spans="1:4">
      <c r="A396" s="217" t="s">
        <v>47</v>
      </c>
      <c r="B396" s="189"/>
      <c r="C396" s="190"/>
      <c r="D396" s="191"/>
    </row>
    <row r="397" spans="1:4">
      <c r="A397" s="217" t="s">
        <v>48</v>
      </c>
      <c r="B397" s="189"/>
      <c r="C397" s="190"/>
      <c r="D397" s="191"/>
    </row>
    <row r="398" spans="1:4">
      <c r="A398" s="217" t="s">
        <v>49</v>
      </c>
      <c r="B398" s="189"/>
      <c r="C398" s="190"/>
      <c r="D398" s="191"/>
    </row>
    <row r="399" spans="1:4">
      <c r="A399" s="185"/>
    </row>
    <row r="400" spans="1:4">
      <c r="A400" s="705">
        <v>19.2</v>
      </c>
      <c r="B400" s="220" t="s">
        <v>1010</v>
      </c>
      <c r="C400" s="221"/>
      <c r="D400" s="222"/>
    </row>
    <row r="401" spans="1:4">
      <c r="A401" s="217" t="s">
        <v>45</v>
      </c>
      <c r="B401" s="189"/>
      <c r="C401" s="190"/>
      <c r="D401" s="191"/>
    </row>
    <row r="402" spans="1:4">
      <c r="A402" s="217" t="s">
        <v>46</v>
      </c>
      <c r="B402" s="189"/>
      <c r="C402" s="190"/>
      <c r="D402" s="191"/>
    </row>
    <row r="403" spans="1:4">
      <c r="A403" s="217" t="s">
        <v>47</v>
      </c>
      <c r="B403" s="189"/>
      <c r="C403" s="190"/>
      <c r="D403" s="191"/>
    </row>
    <row r="404" spans="1:4">
      <c r="A404" s="217" t="s">
        <v>48</v>
      </c>
      <c r="B404" s="189"/>
      <c r="C404" s="190"/>
      <c r="D404" s="191"/>
    </row>
    <row r="405" spans="1:4">
      <c r="A405" s="217" t="s">
        <v>49</v>
      </c>
      <c r="B405" s="189"/>
      <c r="C405" s="190"/>
      <c r="D405" s="191"/>
    </row>
    <row r="406" spans="1:4">
      <c r="A406" s="185"/>
    </row>
    <row r="407" spans="1:4" ht="56">
      <c r="A407" s="705">
        <v>19.3</v>
      </c>
      <c r="B407" s="220" t="s">
        <v>1011</v>
      </c>
      <c r="C407" s="221"/>
      <c r="D407" s="222"/>
    </row>
    <row r="408" spans="1:4">
      <c r="A408" s="217" t="s">
        <v>45</v>
      </c>
      <c r="B408" s="189"/>
      <c r="C408" s="190"/>
      <c r="D408" s="191"/>
    </row>
    <row r="409" spans="1:4">
      <c r="A409" s="217" t="s">
        <v>46</v>
      </c>
      <c r="B409" s="189"/>
      <c r="C409" s="190"/>
      <c r="D409" s="191"/>
    </row>
    <row r="410" spans="1:4">
      <c r="A410" s="217" t="s">
        <v>47</v>
      </c>
      <c r="B410" s="189"/>
      <c r="C410" s="190"/>
      <c r="D410" s="191"/>
    </row>
    <row r="411" spans="1:4">
      <c r="A411" s="217" t="s">
        <v>48</v>
      </c>
      <c r="B411" s="189"/>
      <c r="C411" s="190"/>
      <c r="D411" s="191"/>
    </row>
    <row r="412" spans="1:4">
      <c r="A412" s="217" t="s">
        <v>49</v>
      </c>
      <c r="B412" s="189"/>
      <c r="C412" s="190"/>
      <c r="D412" s="191"/>
    </row>
    <row r="413" spans="1:4">
      <c r="A413" s="185"/>
    </row>
    <row r="414" spans="1:4" ht="28">
      <c r="A414" s="705">
        <v>19.399999999999999</v>
      </c>
      <c r="B414" s="220" t="s">
        <v>1012</v>
      </c>
      <c r="C414" s="221"/>
      <c r="D414" s="222"/>
    </row>
    <row r="415" spans="1:4">
      <c r="A415" s="217" t="s">
        <v>45</v>
      </c>
      <c r="B415" s="189"/>
      <c r="C415" s="190"/>
      <c r="D415" s="191"/>
    </row>
    <row r="416" spans="1:4">
      <c r="A416" s="217" t="s">
        <v>46</v>
      </c>
      <c r="B416" s="189"/>
      <c r="C416" s="190"/>
      <c r="D416" s="191"/>
    </row>
    <row r="417" spans="1:4">
      <c r="A417" s="217" t="s">
        <v>47</v>
      </c>
      <c r="B417" s="189"/>
      <c r="C417" s="190"/>
      <c r="D417" s="191"/>
    </row>
    <row r="418" spans="1:4">
      <c r="A418" s="217" t="s">
        <v>48</v>
      </c>
      <c r="B418" s="189"/>
      <c r="C418" s="190"/>
      <c r="D418" s="191"/>
    </row>
    <row r="419" spans="1:4">
      <c r="A419" s="217" t="s">
        <v>49</v>
      </c>
      <c r="B419" s="189"/>
      <c r="C419" s="190"/>
      <c r="D419" s="191"/>
    </row>
    <row r="420" spans="1:4">
      <c r="A420" s="185"/>
    </row>
    <row r="421" spans="1:4">
      <c r="A421" s="185"/>
    </row>
    <row r="422" spans="1:4">
      <c r="A422" s="185"/>
    </row>
    <row r="423" spans="1:4">
      <c r="A423" s="185"/>
    </row>
    <row r="424" spans="1:4">
      <c r="A424" s="185"/>
    </row>
    <row r="425" spans="1:4">
      <c r="A425" s="185"/>
    </row>
    <row r="426" spans="1:4">
      <c r="A426" s="185"/>
    </row>
    <row r="427" spans="1:4">
      <c r="A427" s="185"/>
    </row>
    <row r="428" spans="1:4">
      <c r="A428" s="185"/>
    </row>
    <row r="429" spans="1:4">
      <c r="A429" s="185"/>
    </row>
    <row r="430" spans="1:4">
      <c r="A430" s="185"/>
    </row>
    <row r="431" spans="1:4">
      <c r="A431" s="185"/>
    </row>
    <row r="432" spans="1:4">
      <c r="A432" s="185"/>
    </row>
    <row r="433" spans="1:1">
      <c r="A433" s="185"/>
    </row>
    <row r="434" spans="1:1">
      <c r="A434" s="185"/>
    </row>
    <row r="435" spans="1:1">
      <c r="A435" s="185"/>
    </row>
    <row r="436" spans="1:1">
      <c r="A436" s="185"/>
    </row>
    <row r="437" spans="1:1">
      <c r="A437" s="185"/>
    </row>
    <row r="438" spans="1:1">
      <c r="A438" s="185"/>
    </row>
    <row r="439" spans="1:1">
      <c r="A439" s="185"/>
    </row>
    <row r="440" spans="1:1">
      <c r="A440" s="185"/>
    </row>
    <row r="441" spans="1:1">
      <c r="A441" s="185"/>
    </row>
    <row r="442" spans="1:1">
      <c r="A442" s="185"/>
    </row>
    <row r="443" spans="1:1">
      <c r="A443" s="185"/>
    </row>
    <row r="444" spans="1:1">
      <c r="A444" s="185"/>
    </row>
    <row r="445" spans="1:1">
      <c r="A445" s="185"/>
    </row>
    <row r="446" spans="1:1">
      <c r="A446" s="185"/>
    </row>
    <row r="447" spans="1:1">
      <c r="A447" s="185"/>
    </row>
    <row r="448" spans="1:1">
      <c r="A448" s="185"/>
    </row>
    <row r="449" spans="1:1">
      <c r="A449" s="185"/>
    </row>
    <row r="450" spans="1:1">
      <c r="A450" s="185"/>
    </row>
    <row r="451" spans="1:1">
      <c r="A451" s="185"/>
    </row>
    <row r="452" spans="1:1">
      <c r="A452" s="185"/>
    </row>
    <row r="453" spans="1:1">
      <c r="A453" s="185"/>
    </row>
    <row r="454" spans="1:1">
      <c r="A454" s="185"/>
    </row>
    <row r="455" spans="1:1">
      <c r="A455" s="185"/>
    </row>
    <row r="456" spans="1:1">
      <c r="A456" s="185"/>
    </row>
    <row r="457" spans="1:1">
      <c r="A457" s="185"/>
    </row>
    <row r="458" spans="1:1">
      <c r="A458" s="185"/>
    </row>
    <row r="459" spans="1:1">
      <c r="A459" s="185"/>
    </row>
    <row r="460" spans="1:1">
      <c r="A460" s="185"/>
    </row>
    <row r="461" spans="1:1">
      <c r="A461" s="185"/>
    </row>
    <row r="462" spans="1:1">
      <c r="A462" s="185"/>
    </row>
    <row r="463" spans="1:1">
      <c r="A463" s="185"/>
    </row>
    <row r="464" spans="1:1">
      <c r="A464" s="185"/>
    </row>
    <row r="465" spans="1:1">
      <c r="A465" s="185"/>
    </row>
    <row r="466" spans="1:1">
      <c r="A466" s="185"/>
    </row>
    <row r="467" spans="1:1">
      <c r="A467" s="185"/>
    </row>
    <row r="468" spans="1:1">
      <c r="A468" s="185"/>
    </row>
    <row r="469" spans="1:1">
      <c r="A469" s="185"/>
    </row>
    <row r="470" spans="1:1">
      <c r="A470" s="185"/>
    </row>
    <row r="499" spans="8:8">
      <c r="H499" s="199" t="s">
        <v>2350</v>
      </c>
    </row>
    <row r="500" spans="8:8">
      <c r="H500" s="199" t="s">
        <v>2348</v>
      </c>
    </row>
    <row r="501" spans="8:8">
      <c r="H501" s="199" t="s">
        <v>2349</v>
      </c>
    </row>
  </sheetData>
  <protectedRanges>
    <protectedRange algorithmName="SHA-512" hashValue="JpaTG13QcUu4F8PlrL5rpLgcMY+gbA93wIJ0nmcVPYfrYC0yc2MExC4VFJz+KKnHMqdsjfsePrUN1AwlA573uA==" saltValue="7ZKg3FKaH3YdNJf3qu41+Q==" spinCount="100000" sqref="H238:H240 D234:D236" name="Range1"/>
  </protectedRanges>
  <mergeCells count="1">
    <mergeCell ref="A2:D2"/>
  </mergeCells>
  <phoneticPr fontId="7" type="noConversion"/>
  <dataValidations count="2">
    <dataValidation type="whole" operator="greaterThan" allowBlank="1" showInputMessage="1" showErrorMessage="1" sqref="G238:G241 C234:C237" xr:uid="{AB1D250C-0517-433D-8ADD-4ACD3DCF1EBB}">
      <formula1>-1</formula1>
    </dataValidation>
    <dataValidation type="list" allowBlank="1" showInputMessage="1" showErrorMessage="1" sqref="B312:B316" xr:uid="{5CFD227C-73C5-4A79-9363-B1D12F94A237}">
      <formula1>$H$499:$H$501</formula1>
    </dataValidation>
  </dataValidations>
  <pageMargins left="0.74803149606299213" right="0.74803149606299213" top="0.98425196850393704" bottom="0.98425196850393704" header="0.51181102362204722" footer="0.51181102362204722"/>
  <pageSetup paperSize="9" scale="81" orientation="portrait" horizontalDpi="4294967294" r:id="rId1"/>
  <headerFooter alignWithMargins="0"/>
  <rowBreaks count="1" manualBreakCount="1">
    <brk id="125" max="4" man="1"/>
  </rowBreaks>
  <tableParts count="1">
    <tablePart r:id="rId2"/>
  </tableParts>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A33"/>
  <sheetViews>
    <sheetView view="pageBreakPreview" topLeftCell="A8" zoomScaleNormal="100" zoomScaleSheetLayoutView="100" workbookViewId="0">
      <selection activeCell="E29" sqref="E29"/>
    </sheetView>
  </sheetViews>
  <sheetFormatPr defaultColWidth="8.81640625" defaultRowHeight="12.5"/>
  <cols>
    <col min="1" max="1" width="4.26953125" style="51" customWidth="1"/>
    <col min="2" max="2" width="6.453125" style="51" customWidth="1"/>
    <col min="3" max="3" width="28.453125" style="51" customWidth="1"/>
    <col min="4" max="4" width="14.453125" style="51" customWidth="1"/>
    <col min="5" max="5" width="13.7265625" style="51" customWidth="1"/>
    <col min="6" max="6" width="19.54296875" style="51" customWidth="1"/>
    <col min="7" max="7" width="17.1796875" style="3" customWidth="1"/>
    <col min="8" max="10" width="19" style="51" customWidth="1"/>
    <col min="11" max="11" width="11.7265625" style="51" customWidth="1"/>
    <col min="12" max="12" width="23.54296875" style="51" customWidth="1"/>
    <col min="13" max="13" width="19" style="51" customWidth="1"/>
    <col min="14" max="14" width="13.1796875" style="51" customWidth="1"/>
    <col min="15" max="15" width="10.81640625" style="51" customWidth="1"/>
    <col min="16" max="16" width="11.1796875" style="51" customWidth="1"/>
    <col min="17" max="19" width="13.7265625" style="51" customWidth="1"/>
    <col min="20" max="20" width="11.1796875" style="51" customWidth="1"/>
    <col min="21" max="21" width="13.453125" style="51" customWidth="1"/>
    <col min="22" max="22" width="16.7265625" style="51" customWidth="1"/>
    <col min="23" max="23" width="14.81640625" style="51" customWidth="1"/>
    <col min="24" max="24" width="18.1796875" style="51" customWidth="1"/>
    <col min="25" max="25" width="18.81640625" style="51" customWidth="1"/>
    <col min="26" max="26" width="28" style="51" customWidth="1"/>
    <col min="27" max="27" width="13.7265625" style="51" hidden="1" customWidth="1"/>
    <col min="28" max="16384" width="8.81640625" style="51"/>
  </cols>
  <sheetData>
    <row r="1" spans="1:27" s="27" customFormat="1" ht="25.5" hidden="1" customHeight="1">
      <c r="G1" s="391"/>
      <c r="L1" s="311" t="s">
        <v>1013</v>
      </c>
      <c r="Y1" s="27" t="s">
        <v>1014</v>
      </c>
      <c r="Z1" s="392" t="s">
        <v>1015</v>
      </c>
      <c r="AA1" s="27" t="s">
        <v>1016</v>
      </c>
    </row>
    <row r="2" spans="1:27" s="27" customFormat="1" ht="37.5" hidden="1">
      <c r="G2" s="391"/>
      <c r="L2" s="311" t="s">
        <v>1013</v>
      </c>
      <c r="Y2" s="27" t="s">
        <v>1017</v>
      </c>
      <c r="Z2" s="392" t="s">
        <v>132</v>
      </c>
      <c r="AA2" s="27" t="s">
        <v>1018</v>
      </c>
    </row>
    <row r="3" spans="1:27" s="27" customFormat="1" ht="25" hidden="1">
      <c r="G3" s="391"/>
      <c r="L3" s="311" t="s">
        <v>1013</v>
      </c>
      <c r="Y3" s="27" t="s">
        <v>1019</v>
      </c>
      <c r="Z3" s="392" t="s">
        <v>134</v>
      </c>
      <c r="AA3" s="27" t="s">
        <v>1020</v>
      </c>
    </row>
    <row r="4" spans="1:27" s="27" customFormat="1" hidden="1">
      <c r="G4" s="391"/>
      <c r="L4" s="311" t="s">
        <v>1013</v>
      </c>
      <c r="Y4" s="27" t="s">
        <v>1021</v>
      </c>
      <c r="Z4" s="392" t="s">
        <v>135</v>
      </c>
    </row>
    <row r="5" spans="1:27" s="27" customFormat="1" hidden="1">
      <c r="G5" s="391"/>
      <c r="L5" s="311" t="s">
        <v>1013</v>
      </c>
      <c r="Y5" s="27" t="s">
        <v>1022</v>
      </c>
      <c r="Z5" s="392" t="s">
        <v>136</v>
      </c>
    </row>
    <row r="6" spans="1:27" s="27" customFormat="1" hidden="1">
      <c r="G6" s="391"/>
      <c r="L6" s="311" t="s">
        <v>1013</v>
      </c>
      <c r="Z6" s="392" t="s">
        <v>137</v>
      </c>
    </row>
    <row r="7" spans="1:27" s="27" customFormat="1" hidden="1">
      <c r="G7" s="391"/>
      <c r="L7" s="311" t="s">
        <v>1013</v>
      </c>
      <c r="Z7" s="392" t="s">
        <v>138</v>
      </c>
    </row>
    <row r="8" spans="1:27" s="230" customFormat="1" ht="27" customHeight="1" thickBot="1">
      <c r="A8" s="229" t="s">
        <v>1023</v>
      </c>
      <c r="B8" s="231"/>
      <c r="C8" s="229"/>
      <c r="D8" s="412"/>
      <c r="E8" s="412"/>
      <c r="F8" s="230" t="s">
        <v>1024</v>
      </c>
      <c r="L8" s="229" t="s">
        <v>1025</v>
      </c>
      <c r="M8" s="231"/>
      <c r="P8" s="231"/>
      <c r="Q8" s="231"/>
      <c r="R8" s="231"/>
      <c r="S8" s="231"/>
      <c r="T8" s="231"/>
      <c r="U8" s="231"/>
      <c r="V8" s="231"/>
      <c r="W8" s="231"/>
      <c r="X8" s="231"/>
      <c r="Y8" s="231"/>
    </row>
    <row r="9" spans="1:27" s="230" customFormat="1" ht="40.5" customHeight="1" thickBot="1">
      <c r="A9" s="229"/>
      <c r="B9" s="407"/>
      <c r="C9" s="410" t="s">
        <v>1026</v>
      </c>
      <c r="D9" s="414"/>
      <c r="E9" s="393"/>
      <c r="F9" s="1082" t="s">
        <v>1027</v>
      </c>
      <c r="G9" s="1083"/>
      <c r="H9" s="1083"/>
      <c r="I9" s="1083"/>
      <c r="J9" s="1084"/>
      <c r="K9" s="411"/>
      <c r="L9" s="229" t="s">
        <v>1028</v>
      </c>
      <c r="M9" s="231"/>
      <c r="P9" s="231"/>
      <c r="Q9" s="231"/>
      <c r="R9" s="231"/>
      <c r="S9" s="231"/>
      <c r="T9" s="231"/>
      <c r="U9" s="231"/>
      <c r="V9" s="231"/>
      <c r="W9" s="231"/>
      <c r="X9" s="231"/>
      <c r="Y9" s="390"/>
    </row>
    <row r="10" spans="1:27" s="228" customFormat="1" ht="53.25" customHeight="1" thickBot="1">
      <c r="A10" s="394"/>
      <c r="B10" s="408" t="s">
        <v>1029</v>
      </c>
      <c r="C10" s="396" t="s">
        <v>1030</v>
      </c>
      <c r="D10" s="413" t="s">
        <v>1031</v>
      </c>
      <c r="E10" s="413" t="s">
        <v>1032</v>
      </c>
      <c r="F10" s="397" t="s">
        <v>1033</v>
      </c>
      <c r="G10" s="397" t="s">
        <v>1034</v>
      </c>
      <c r="H10" s="397" t="s">
        <v>1035</v>
      </c>
      <c r="I10" s="397" t="s">
        <v>1036</v>
      </c>
      <c r="J10" s="398" t="s">
        <v>81</v>
      </c>
      <c r="K10" s="409" t="s">
        <v>1037</v>
      </c>
      <c r="L10" s="395" t="s">
        <v>1038</v>
      </c>
      <c r="M10" s="227" t="s">
        <v>1039</v>
      </c>
      <c r="N10" s="227" t="s">
        <v>155</v>
      </c>
      <c r="O10" s="227" t="s">
        <v>1040</v>
      </c>
      <c r="P10" s="227" t="s">
        <v>966</v>
      </c>
      <c r="Q10" s="227" t="s">
        <v>1041</v>
      </c>
      <c r="R10" s="227" t="s">
        <v>1042</v>
      </c>
      <c r="S10" s="227" t="s">
        <v>1043</v>
      </c>
      <c r="T10" s="227" t="s">
        <v>1044</v>
      </c>
      <c r="U10" s="227" t="s">
        <v>1045</v>
      </c>
      <c r="V10" s="227" t="s">
        <v>1046</v>
      </c>
      <c r="W10" s="227" t="s">
        <v>1047</v>
      </c>
      <c r="X10" s="227" t="s">
        <v>1048</v>
      </c>
      <c r="Z10" s="228" t="s">
        <v>1049</v>
      </c>
      <c r="AA10" s="400" t="s">
        <v>1050</v>
      </c>
    </row>
    <row r="11" spans="1:27" s="402" customFormat="1" ht="25">
      <c r="A11" s="400"/>
      <c r="B11" s="401"/>
      <c r="C11" s="403" t="s">
        <v>1051</v>
      </c>
      <c r="D11" s="400"/>
      <c r="E11" s="400"/>
      <c r="F11" s="403"/>
      <c r="G11" s="404"/>
      <c r="H11" s="403"/>
      <c r="I11" s="403"/>
      <c r="J11" s="403"/>
      <c r="K11" s="403"/>
      <c r="L11" s="400"/>
      <c r="M11" s="400"/>
      <c r="N11" s="400"/>
      <c r="O11" s="400"/>
      <c r="P11" s="400"/>
      <c r="Q11" s="400"/>
      <c r="R11" s="400"/>
      <c r="S11" s="400"/>
      <c r="T11" s="400"/>
      <c r="U11" s="400"/>
      <c r="V11" s="400"/>
      <c r="W11" s="400"/>
      <c r="X11" s="401"/>
      <c r="AA11" s="400" t="s">
        <v>1052</v>
      </c>
    </row>
    <row r="12" spans="1:27" s="402" customFormat="1" ht="25">
      <c r="A12" s="400">
        <v>1</v>
      </c>
      <c r="B12" s="401" t="s">
        <v>1053</v>
      </c>
      <c r="C12" s="403" t="s">
        <v>1054</v>
      </c>
      <c r="D12" s="400" t="s">
        <v>45</v>
      </c>
      <c r="E12" s="400"/>
      <c r="F12" s="403" t="s">
        <v>1055</v>
      </c>
      <c r="G12" s="404" t="s">
        <v>1056</v>
      </c>
      <c r="H12" s="403" t="s">
        <v>1057</v>
      </c>
      <c r="I12" s="403">
        <v>4567</v>
      </c>
      <c r="J12" s="403" t="s">
        <v>1058</v>
      </c>
      <c r="K12" s="400">
        <v>2</v>
      </c>
      <c r="L12" s="400" t="s">
        <v>1059</v>
      </c>
      <c r="M12" s="400"/>
      <c r="N12" s="400" t="s">
        <v>1016</v>
      </c>
      <c r="O12" s="400" t="s">
        <v>1060</v>
      </c>
      <c r="P12" s="400" t="s">
        <v>1022</v>
      </c>
      <c r="Q12" s="400" t="s">
        <v>1061</v>
      </c>
      <c r="R12" s="400" t="s">
        <v>1052</v>
      </c>
      <c r="S12" s="400" t="s">
        <v>1062</v>
      </c>
      <c r="T12" s="400" t="s">
        <v>1063</v>
      </c>
      <c r="U12" s="400" t="s">
        <v>138</v>
      </c>
      <c r="V12" s="400"/>
      <c r="W12" s="400"/>
      <c r="X12" s="401"/>
      <c r="AA12" s="400" t="s">
        <v>1064</v>
      </c>
    </row>
    <row r="13" spans="1:27" s="402" customFormat="1" ht="33" customHeight="1">
      <c r="B13" s="401"/>
      <c r="C13" s="405"/>
      <c r="D13" s="400" t="s">
        <v>45</v>
      </c>
      <c r="E13" s="400"/>
      <c r="F13" s="405"/>
      <c r="G13" s="406"/>
      <c r="H13" s="405"/>
      <c r="I13" s="405"/>
      <c r="J13" s="405"/>
      <c r="K13" s="405"/>
      <c r="L13" s="400" t="s">
        <v>1065</v>
      </c>
      <c r="M13" s="400"/>
      <c r="N13" s="400" t="s">
        <v>1016</v>
      </c>
      <c r="O13" s="400" t="s">
        <v>1066</v>
      </c>
      <c r="P13" s="400" t="s">
        <v>1022</v>
      </c>
      <c r="Q13" s="400" t="s">
        <v>1061</v>
      </c>
      <c r="R13" s="400" t="s">
        <v>1052</v>
      </c>
      <c r="S13" s="400" t="s">
        <v>1062</v>
      </c>
      <c r="T13" s="400" t="s">
        <v>1067</v>
      </c>
      <c r="U13" s="400" t="s">
        <v>138</v>
      </c>
      <c r="V13" s="400"/>
      <c r="W13" s="400"/>
      <c r="X13" s="401" t="s">
        <v>1068</v>
      </c>
    </row>
    <row r="14" spans="1:27" ht="12.65" customHeight="1">
      <c r="A14" s="50">
        <v>2</v>
      </c>
      <c r="B14" s="49"/>
      <c r="C14" s="50"/>
      <c r="D14" s="50"/>
      <c r="E14" s="50"/>
      <c r="F14" s="50"/>
      <c r="G14" s="399"/>
      <c r="H14" s="50"/>
      <c r="I14" s="50"/>
      <c r="J14" s="50"/>
      <c r="K14" s="50"/>
      <c r="L14" s="50"/>
      <c r="M14" s="50"/>
      <c r="N14" s="50"/>
      <c r="O14" s="50"/>
      <c r="P14" s="50"/>
      <c r="Q14" s="50"/>
      <c r="R14" s="400"/>
      <c r="S14" s="50"/>
      <c r="T14" s="50"/>
      <c r="U14" s="50"/>
      <c r="V14" s="400"/>
      <c r="W14" s="400"/>
      <c r="X14" s="49"/>
      <c r="AA14" s="51">
        <v>1.1000000000000001</v>
      </c>
    </row>
    <row r="15" spans="1:27" ht="12.65" customHeight="1">
      <c r="A15" s="50">
        <v>3</v>
      </c>
      <c r="B15" s="49"/>
      <c r="C15" s="50"/>
      <c r="D15" s="50"/>
      <c r="E15" s="50"/>
      <c r="F15" s="50"/>
      <c r="G15" s="399"/>
      <c r="H15" s="50"/>
      <c r="I15" s="50"/>
      <c r="J15" s="50"/>
      <c r="K15" s="50"/>
      <c r="L15" s="50"/>
      <c r="M15" s="50"/>
      <c r="N15" s="50"/>
      <c r="O15" s="50"/>
      <c r="P15" s="50"/>
      <c r="Q15" s="50"/>
      <c r="R15" s="400"/>
      <c r="S15" s="50"/>
      <c r="T15" s="50"/>
      <c r="U15" s="50"/>
      <c r="V15" s="400"/>
      <c r="W15" s="400"/>
      <c r="X15" s="49"/>
      <c r="AA15" s="51">
        <v>1.2</v>
      </c>
    </row>
    <row r="16" spans="1:27" ht="12.65" customHeight="1">
      <c r="A16" s="50">
        <v>4</v>
      </c>
      <c r="B16" s="49"/>
      <c r="C16" s="50"/>
      <c r="D16" s="50"/>
      <c r="E16" s="50"/>
      <c r="F16" s="50"/>
      <c r="G16" s="399"/>
      <c r="H16" s="50"/>
      <c r="I16" s="50"/>
      <c r="J16" s="50"/>
      <c r="K16" s="50"/>
      <c r="L16" s="50"/>
      <c r="M16" s="50"/>
      <c r="N16" s="50"/>
      <c r="O16" s="50"/>
      <c r="P16" s="50"/>
      <c r="Q16" s="50"/>
      <c r="R16" s="400"/>
      <c r="S16" s="50"/>
      <c r="T16" s="50"/>
      <c r="U16" s="50"/>
      <c r="V16" s="400"/>
      <c r="W16" s="400"/>
      <c r="X16" s="49"/>
      <c r="AA16" s="51">
        <v>1.3</v>
      </c>
    </row>
    <row r="17" spans="1:27" ht="12.65" customHeight="1">
      <c r="A17" s="50">
        <v>5</v>
      </c>
      <c r="B17" s="49"/>
      <c r="C17" s="50"/>
      <c r="D17" s="50"/>
      <c r="E17" s="50"/>
      <c r="F17" s="50"/>
      <c r="G17" s="399"/>
      <c r="H17" s="50"/>
      <c r="I17" s="50"/>
      <c r="J17" s="50"/>
      <c r="K17" s="50"/>
      <c r="L17" s="50"/>
      <c r="M17" s="50"/>
      <c r="N17" s="50"/>
      <c r="O17" s="50"/>
      <c r="P17" s="50"/>
      <c r="Q17" s="50"/>
      <c r="R17" s="400"/>
      <c r="S17" s="50"/>
      <c r="T17" s="50"/>
      <c r="U17" s="50"/>
      <c r="V17" s="400"/>
      <c r="W17" s="400"/>
      <c r="X17" s="49"/>
      <c r="AA17" s="51">
        <v>1.4</v>
      </c>
    </row>
    <row r="18" spans="1:27" ht="12.65" customHeight="1">
      <c r="A18" s="50">
        <v>6</v>
      </c>
      <c r="B18" s="49"/>
      <c r="C18" s="50"/>
      <c r="D18" s="50"/>
      <c r="E18" s="50"/>
      <c r="F18" s="50"/>
      <c r="G18" s="399"/>
      <c r="H18" s="50"/>
      <c r="I18" s="50"/>
      <c r="J18" s="50"/>
      <c r="K18" s="50"/>
      <c r="L18" s="50"/>
      <c r="M18" s="50"/>
      <c r="N18" s="50"/>
      <c r="O18" s="50"/>
      <c r="P18" s="50"/>
      <c r="Q18" s="50"/>
      <c r="R18" s="400"/>
      <c r="S18" s="50"/>
      <c r="T18" s="50"/>
      <c r="U18" s="50"/>
      <c r="V18" s="400"/>
      <c r="W18" s="400"/>
      <c r="X18" s="49"/>
      <c r="AA18" s="51">
        <v>1.5</v>
      </c>
    </row>
    <row r="19" spans="1:27" ht="12.65" customHeight="1">
      <c r="A19" s="50">
        <v>7</v>
      </c>
      <c r="B19" s="49"/>
      <c r="C19" s="50"/>
      <c r="D19" s="50"/>
      <c r="E19" s="50"/>
      <c r="F19" s="50"/>
      <c r="G19" s="399"/>
      <c r="H19" s="50"/>
      <c r="I19" s="50"/>
      <c r="J19" s="50"/>
      <c r="K19" s="50"/>
      <c r="L19" s="50"/>
      <c r="M19" s="50"/>
      <c r="N19" s="50"/>
      <c r="O19" s="50"/>
      <c r="P19" s="50"/>
      <c r="Q19" s="50"/>
      <c r="R19" s="400"/>
      <c r="S19" s="50"/>
      <c r="T19" s="50"/>
      <c r="U19" s="50"/>
      <c r="V19" s="400"/>
      <c r="W19" s="400"/>
      <c r="X19" s="49"/>
      <c r="AA19" s="51">
        <v>1.6</v>
      </c>
    </row>
    <row r="20" spans="1:27" ht="12.65" customHeight="1">
      <c r="A20" s="50">
        <v>8</v>
      </c>
      <c r="B20" s="49"/>
      <c r="C20" s="50"/>
      <c r="D20" s="50"/>
      <c r="E20" s="50"/>
      <c r="F20" s="50"/>
      <c r="G20" s="399"/>
      <c r="H20" s="50"/>
      <c r="I20" s="50"/>
      <c r="J20" s="50"/>
      <c r="K20" s="50"/>
      <c r="L20" s="50"/>
      <c r="M20" s="50"/>
      <c r="N20" s="50"/>
      <c r="O20" s="50"/>
      <c r="P20" s="50"/>
      <c r="Q20" s="50"/>
      <c r="R20" s="400"/>
      <c r="S20" s="50"/>
      <c r="T20" s="50"/>
      <c r="U20" s="50"/>
      <c r="V20" s="400"/>
      <c r="W20" s="400"/>
      <c r="X20" s="49"/>
      <c r="AA20" s="51">
        <v>1.7</v>
      </c>
    </row>
    <row r="21" spans="1:27" ht="12.65" customHeight="1">
      <c r="A21" s="50">
        <v>9</v>
      </c>
      <c r="B21" s="49"/>
      <c r="C21" s="50"/>
      <c r="D21" s="50"/>
      <c r="E21" s="50"/>
      <c r="F21" s="50"/>
      <c r="G21" s="399"/>
      <c r="H21" s="50"/>
      <c r="I21" s="50"/>
      <c r="J21" s="50"/>
      <c r="K21" s="50"/>
      <c r="L21" s="50"/>
      <c r="M21" s="50"/>
      <c r="N21" s="50"/>
      <c r="O21" s="50"/>
      <c r="P21" s="50"/>
      <c r="Q21" s="50"/>
      <c r="R21" s="400"/>
      <c r="S21" s="50"/>
      <c r="T21" s="50"/>
      <c r="U21" s="50"/>
      <c r="V21" s="400"/>
      <c r="W21" s="400"/>
      <c r="X21" s="49"/>
      <c r="AA21" s="51">
        <v>2.1</v>
      </c>
    </row>
    <row r="22" spans="1:27" ht="12.65" customHeight="1">
      <c r="A22" s="50">
        <v>10</v>
      </c>
      <c r="B22" s="49"/>
      <c r="C22" s="50"/>
      <c r="D22" s="50"/>
      <c r="E22" s="50"/>
      <c r="F22" s="50"/>
      <c r="G22" s="399"/>
      <c r="H22" s="50"/>
      <c r="I22" s="50"/>
      <c r="J22" s="50"/>
      <c r="K22" s="50"/>
      <c r="L22" s="50"/>
      <c r="M22" s="50"/>
      <c r="N22" s="50"/>
      <c r="O22" s="50"/>
      <c r="P22" s="50"/>
      <c r="Q22" s="50"/>
      <c r="R22" s="400"/>
      <c r="S22" s="50"/>
      <c r="T22" s="50"/>
      <c r="U22" s="50"/>
      <c r="V22" s="400"/>
      <c r="W22" s="400"/>
      <c r="X22" s="49"/>
      <c r="AA22" s="51">
        <v>2.2000000000000002</v>
      </c>
    </row>
    <row r="23" spans="1:27" ht="12.65" customHeight="1">
      <c r="A23" s="50">
        <v>11</v>
      </c>
      <c r="B23" s="49"/>
      <c r="C23" s="50"/>
      <c r="D23" s="50"/>
      <c r="E23" s="50"/>
      <c r="F23" s="50"/>
      <c r="G23" s="399"/>
      <c r="H23" s="50"/>
      <c r="I23" s="50"/>
      <c r="J23" s="50"/>
      <c r="K23" s="50"/>
      <c r="L23" s="50"/>
      <c r="M23" s="50"/>
      <c r="N23" s="50"/>
      <c r="O23" s="50"/>
      <c r="P23" s="50"/>
      <c r="Q23" s="50"/>
      <c r="R23" s="400"/>
      <c r="S23" s="50"/>
      <c r="T23" s="50"/>
      <c r="U23" s="50"/>
      <c r="V23" s="400"/>
      <c r="W23" s="400"/>
      <c r="X23" s="49"/>
      <c r="AA23" s="51">
        <v>3.1</v>
      </c>
    </row>
    <row r="24" spans="1:27" ht="12.65" customHeight="1">
      <c r="A24" s="50">
        <v>12</v>
      </c>
      <c r="B24" s="49"/>
      <c r="C24" s="50"/>
      <c r="D24" s="50"/>
      <c r="E24" s="50"/>
      <c r="F24" s="50"/>
      <c r="G24" s="399"/>
      <c r="H24" s="50"/>
      <c r="I24" s="50"/>
      <c r="J24" s="50"/>
      <c r="K24" s="50"/>
      <c r="L24" s="50"/>
      <c r="M24" s="50"/>
      <c r="N24" s="50"/>
      <c r="O24" s="50"/>
      <c r="P24" s="50"/>
      <c r="Q24" s="50"/>
      <c r="R24" s="400"/>
      <c r="S24" s="50"/>
      <c r="T24" s="50"/>
      <c r="U24" s="50"/>
      <c r="V24" s="400"/>
      <c r="W24" s="400"/>
      <c r="X24" s="49"/>
      <c r="AA24" s="51">
        <v>3.2</v>
      </c>
    </row>
    <row r="25" spans="1:27" ht="12.65" customHeight="1">
      <c r="A25" s="50">
        <v>13</v>
      </c>
      <c r="B25" s="49"/>
      <c r="C25" s="50"/>
      <c r="D25" s="50"/>
      <c r="E25" s="50"/>
      <c r="F25" s="50"/>
      <c r="G25" s="399"/>
      <c r="H25" s="50"/>
      <c r="I25" s="50"/>
      <c r="J25" s="50"/>
      <c r="K25" s="50"/>
      <c r="L25" s="50"/>
      <c r="M25" s="50"/>
      <c r="N25" s="50"/>
      <c r="O25" s="50"/>
      <c r="P25" s="50"/>
      <c r="Q25" s="50"/>
      <c r="R25" s="400"/>
      <c r="S25" s="50"/>
      <c r="T25" s="50"/>
      <c r="U25" s="50"/>
      <c r="V25" s="400"/>
      <c r="W25" s="400"/>
      <c r="X25" s="49"/>
      <c r="AA25" s="51">
        <v>3.3</v>
      </c>
    </row>
    <row r="26" spans="1:27">
      <c r="A26" s="50">
        <v>14</v>
      </c>
      <c r="B26" s="49"/>
      <c r="C26" s="50"/>
      <c r="D26" s="50"/>
      <c r="E26" s="50"/>
      <c r="F26" s="50"/>
      <c r="G26" s="399"/>
      <c r="H26" s="50"/>
      <c r="I26" s="50"/>
      <c r="J26" s="50"/>
      <c r="K26" s="50"/>
      <c r="L26" s="50"/>
      <c r="M26" s="50"/>
      <c r="N26" s="50"/>
      <c r="O26" s="50"/>
      <c r="P26" s="50"/>
      <c r="Q26" s="50"/>
      <c r="R26" s="400"/>
      <c r="S26" s="50"/>
      <c r="T26" s="50"/>
      <c r="U26" s="50"/>
      <c r="V26" s="400"/>
      <c r="W26" s="400"/>
      <c r="X26" s="49"/>
      <c r="AA26" s="51">
        <v>3.4</v>
      </c>
    </row>
    <row r="27" spans="1:27">
      <c r="A27" s="50">
        <v>15</v>
      </c>
      <c r="B27" s="49"/>
      <c r="C27" s="50"/>
      <c r="D27" s="50"/>
      <c r="E27" s="50"/>
      <c r="F27" s="50"/>
      <c r="G27" s="399"/>
      <c r="H27" s="50"/>
      <c r="I27" s="50"/>
      <c r="J27" s="50"/>
      <c r="K27" s="50"/>
      <c r="L27" s="50"/>
      <c r="M27" s="50"/>
      <c r="N27" s="50"/>
      <c r="O27" s="50"/>
      <c r="P27" s="50"/>
      <c r="Q27" s="50"/>
      <c r="R27" s="400"/>
      <c r="S27" s="50"/>
      <c r="T27" s="50"/>
      <c r="U27" s="50"/>
      <c r="V27" s="400"/>
      <c r="W27" s="400"/>
      <c r="X27" s="49"/>
      <c r="AA27" s="51">
        <v>4.0999999999999996</v>
      </c>
    </row>
    <row r="28" spans="1:27">
      <c r="A28" s="50">
        <v>16</v>
      </c>
      <c r="B28" s="49"/>
      <c r="C28" s="50"/>
      <c r="D28" s="50"/>
      <c r="E28" s="50"/>
      <c r="F28" s="50"/>
      <c r="G28" s="399"/>
      <c r="H28" s="50"/>
      <c r="I28" s="50"/>
      <c r="J28" s="50"/>
      <c r="K28" s="50"/>
      <c r="L28" s="50"/>
      <c r="M28" s="50"/>
      <c r="N28" s="50"/>
      <c r="O28" s="50"/>
      <c r="P28" s="50"/>
      <c r="Q28" s="50"/>
      <c r="R28" s="400"/>
      <c r="S28" s="50"/>
      <c r="T28" s="50"/>
      <c r="U28" s="50"/>
      <c r="V28" s="400"/>
      <c r="W28" s="400"/>
      <c r="X28" s="49"/>
      <c r="AA28" s="51">
        <v>4.2</v>
      </c>
    </row>
    <row r="29" spans="1:27">
      <c r="A29" s="50">
        <v>17</v>
      </c>
      <c r="B29" s="49"/>
      <c r="C29" s="50"/>
      <c r="D29" s="50"/>
      <c r="E29" s="50"/>
      <c r="F29" s="50"/>
      <c r="G29" s="399"/>
      <c r="H29" s="50"/>
      <c r="I29" s="50"/>
      <c r="J29" s="50"/>
      <c r="K29" s="50"/>
      <c r="L29" s="50"/>
      <c r="M29" s="50"/>
      <c r="N29" s="50"/>
      <c r="O29" s="50"/>
      <c r="P29" s="50"/>
      <c r="Q29" s="50"/>
      <c r="R29" s="400"/>
      <c r="S29" s="50"/>
      <c r="T29" s="50"/>
      <c r="U29" s="50"/>
      <c r="V29" s="400"/>
      <c r="W29" s="400"/>
      <c r="X29" s="49"/>
      <c r="AA29" s="51">
        <v>4.3</v>
      </c>
    </row>
    <row r="30" spans="1:27">
      <c r="A30" s="50">
        <v>18</v>
      </c>
      <c r="B30" s="49"/>
      <c r="C30" s="50"/>
      <c r="D30" s="50"/>
      <c r="E30" s="50"/>
      <c r="F30" s="50"/>
      <c r="G30" s="399"/>
      <c r="H30" s="50"/>
      <c r="I30" s="50"/>
      <c r="J30" s="50"/>
      <c r="K30" s="50"/>
      <c r="L30" s="50"/>
      <c r="M30" s="50"/>
      <c r="N30" s="50"/>
      <c r="O30" s="50"/>
      <c r="P30" s="50"/>
      <c r="Q30" s="50"/>
      <c r="R30" s="400"/>
      <c r="S30" s="50"/>
      <c r="T30" s="50"/>
      <c r="U30" s="50"/>
      <c r="V30" s="400"/>
      <c r="W30" s="400"/>
      <c r="X30" s="49"/>
      <c r="AA30" s="51">
        <v>5.0999999999999996</v>
      </c>
    </row>
    <row r="31" spans="1:27">
      <c r="A31" s="50">
        <v>19</v>
      </c>
      <c r="B31" s="49"/>
      <c r="C31" s="50"/>
      <c r="D31" s="50"/>
      <c r="E31" s="50"/>
      <c r="F31" s="50"/>
      <c r="G31" s="399"/>
      <c r="H31" s="50"/>
      <c r="I31" s="50"/>
      <c r="J31" s="50"/>
      <c r="K31" s="50"/>
      <c r="L31" s="50"/>
      <c r="M31" s="50"/>
      <c r="N31" s="50"/>
      <c r="O31" s="50"/>
      <c r="P31" s="50"/>
      <c r="Q31" s="50"/>
      <c r="R31" s="400"/>
      <c r="S31" s="50"/>
      <c r="T31" s="50"/>
      <c r="U31" s="50"/>
      <c r="V31" s="400"/>
      <c r="W31" s="400"/>
      <c r="X31" s="49"/>
      <c r="AA31" s="51">
        <v>5.2</v>
      </c>
    </row>
    <row r="32" spans="1:27">
      <c r="A32" s="50">
        <v>20</v>
      </c>
      <c r="B32" s="49"/>
      <c r="C32" s="52"/>
      <c r="D32" s="50"/>
      <c r="E32" s="50"/>
      <c r="F32" s="50"/>
      <c r="G32" s="399"/>
      <c r="H32" s="50"/>
      <c r="I32" s="50"/>
      <c r="J32" s="50"/>
      <c r="K32" s="52"/>
      <c r="L32" s="50"/>
      <c r="M32" s="50"/>
      <c r="N32" s="50"/>
      <c r="O32" s="50"/>
      <c r="P32" s="50"/>
      <c r="Q32" s="50"/>
      <c r="R32" s="400"/>
      <c r="S32" s="50"/>
      <c r="T32" s="50"/>
      <c r="U32" s="50"/>
      <c r="V32" s="400"/>
      <c r="W32" s="400"/>
      <c r="X32" s="49"/>
      <c r="AA32" s="51">
        <v>5.3</v>
      </c>
    </row>
    <row r="33" spans="1:20">
      <c r="A33" s="52" t="s">
        <v>1069</v>
      </c>
      <c r="R33" s="400"/>
      <c r="T33" s="200"/>
    </row>
  </sheetData>
  <autoFilter ref="A10:Y10" xr:uid="{00000000-0009-0000-0000-000013000000}"/>
  <mergeCells count="1">
    <mergeCell ref="F9:J9"/>
  </mergeCells>
  <phoneticPr fontId="7" type="noConversion"/>
  <dataValidations count="5">
    <dataValidation type="list" allowBlank="1" showInputMessage="1" showErrorMessage="1" sqref="U11:U32" xr:uid="{00000000-0002-0000-1300-000000000000}">
      <formula1>$Z$2:$Z$7</formula1>
    </dataValidation>
    <dataValidation type="list" allowBlank="1" showInputMessage="1" showErrorMessage="1" sqref="P11:P31" xr:uid="{00000000-0002-0000-1300-000001000000}">
      <formula1>$Y$2:$Y$5</formula1>
    </dataValidation>
    <dataValidation type="list" allowBlank="1" showInputMessage="1" showErrorMessage="1" sqref="N11:N31" xr:uid="{00000000-0002-0000-1300-000002000000}">
      <formula1>$AA$1:$AA$3</formula1>
    </dataValidation>
    <dataValidation type="list" allowBlank="1" showInputMessage="1" showErrorMessage="1" sqref="R11:R33" xr:uid="{00000000-0002-0000-1300-000003000000}">
      <formula1>$AA$10:$AA$12</formula1>
    </dataValidation>
    <dataValidation type="list" allowBlank="1" showInputMessage="1" showErrorMessage="1" sqref="V11:W32" xr:uid="{2FF7FB0C-F8C0-417C-B743-E0F424045055}">
      <formula1>$AA$14:$AA$32</formula1>
    </dataValidation>
  </dataValidations>
  <pageMargins left="0.75" right="0.75" top="1" bottom="1" header="0.5" footer="0.5"/>
  <pageSetup paperSize="9" orientation="landscape" r:id="rId1"/>
  <headerFooter alignWithMargins="0"/>
  <legacy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J75"/>
  <sheetViews>
    <sheetView topLeftCell="A2" zoomScale="90" zoomScaleNormal="90" zoomScaleSheetLayoutView="100" workbookViewId="0">
      <selection activeCell="E29" sqref="E29"/>
    </sheetView>
  </sheetViews>
  <sheetFormatPr defaultColWidth="9.1796875" defaultRowHeight="14"/>
  <cols>
    <col min="1" max="1" width="18.7265625" style="422" customWidth="1"/>
    <col min="2" max="2" width="39.1796875" style="422" customWidth="1"/>
    <col min="3" max="3" width="13.1796875" style="422" customWidth="1"/>
    <col min="4" max="6" width="9.1796875" style="422"/>
    <col min="7" max="7" width="31.81640625" style="422" customWidth="1"/>
    <col min="8" max="8" width="63.81640625" style="422" customWidth="1"/>
    <col min="9" max="16384" width="9.1796875" style="422"/>
  </cols>
  <sheetData>
    <row r="1" spans="1:10" ht="15.75" hidden="1" customHeight="1">
      <c r="A1" s="53" t="s">
        <v>1070</v>
      </c>
    </row>
    <row r="2" spans="1:10">
      <c r="A2" s="416" t="s">
        <v>1071</v>
      </c>
      <c r="B2" s="416" t="s">
        <v>1072</v>
      </c>
    </row>
    <row r="3" spans="1:10">
      <c r="A3" s="416" t="s">
        <v>1073</v>
      </c>
      <c r="B3" s="416" t="s">
        <v>1074</v>
      </c>
    </row>
    <row r="4" spans="1:10">
      <c r="A4" s="416" t="s">
        <v>1075</v>
      </c>
      <c r="B4" s="416" t="s">
        <v>1076</v>
      </c>
    </row>
    <row r="5" spans="1:10" ht="14.25" hidden="1" customHeight="1">
      <c r="A5" s="416"/>
      <c r="B5" s="417"/>
    </row>
    <row r="6" spans="1:10">
      <c r="A6" s="54" t="s">
        <v>1077</v>
      </c>
    </row>
    <row r="7" spans="1:10">
      <c r="A7" s="54" t="s">
        <v>1078</v>
      </c>
      <c r="B7" s="55" t="s">
        <v>1079</v>
      </c>
      <c r="C7" s="17"/>
      <c r="D7" s="17"/>
      <c r="E7" s="56"/>
      <c r="F7" s="17"/>
      <c r="G7" s="56"/>
      <c r="H7" s="17"/>
      <c r="I7" s="17"/>
      <c r="J7" s="17"/>
    </row>
    <row r="8" spans="1:10">
      <c r="A8" s="17"/>
      <c r="B8" s="55" t="s">
        <v>1080</v>
      </c>
      <c r="C8" s="17"/>
      <c r="D8" s="17"/>
      <c r="E8" s="56"/>
      <c r="F8" s="17"/>
      <c r="G8" s="56"/>
      <c r="H8" s="17"/>
      <c r="I8" s="17"/>
      <c r="J8" s="17"/>
    </row>
    <row r="9" spans="1:10">
      <c r="A9" s="17"/>
      <c r="B9" s="55" t="s">
        <v>1081</v>
      </c>
      <c r="C9" s="17"/>
      <c r="D9" s="17"/>
      <c r="E9" s="56"/>
      <c r="F9" s="17"/>
      <c r="G9" s="56"/>
      <c r="H9" s="17"/>
      <c r="I9" s="17"/>
      <c r="J9" s="17"/>
    </row>
    <row r="10" spans="1:10">
      <c r="A10" s="17"/>
      <c r="B10" s="55" t="s">
        <v>1082</v>
      </c>
      <c r="C10" s="17"/>
      <c r="D10" s="17"/>
      <c r="E10" s="56"/>
      <c r="F10" s="17"/>
      <c r="G10" s="56"/>
      <c r="H10" s="17"/>
      <c r="I10" s="17"/>
      <c r="J10" s="17"/>
    </row>
    <row r="11" spans="1:10">
      <c r="A11" s="17"/>
      <c r="B11" s="55" t="s">
        <v>1083</v>
      </c>
      <c r="C11" s="17"/>
      <c r="D11" s="17"/>
      <c r="E11" s="56"/>
      <c r="F11" s="17"/>
      <c r="G11" s="56"/>
      <c r="H11" s="17"/>
      <c r="I11" s="17"/>
      <c r="J11" s="17"/>
    </row>
    <row r="12" spans="1:10">
      <c r="B12" s="55" t="s">
        <v>1084</v>
      </c>
    </row>
    <row r="13" spans="1:10">
      <c r="A13" s="17"/>
      <c r="B13" s="55" t="s">
        <v>1085</v>
      </c>
      <c r="C13" s="17"/>
      <c r="D13" s="17"/>
      <c r="E13" s="56"/>
      <c r="F13" s="17"/>
      <c r="G13" s="56"/>
      <c r="H13" s="17"/>
      <c r="I13" s="17"/>
      <c r="J13" s="17"/>
    </row>
    <row r="14" spans="1:10">
      <c r="A14" s="17"/>
      <c r="B14" s="55" t="s">
        <v>1086</v>
      </c>
      <c r="C14" s="17"/>
      <c r="D14" s="17"/>
      <c r="E14" s="56"/>
      <c r="F14" s="17"/>
      <c r="G14" s="56"/>
      <c r="H14" s="17"/>
      <c r="I14" s="17"/>
      <c r="J14" s="17"/>
    </row>
    <row r="15" spans="1:10">
      <c r="A15" s="17"/>
      <c r="B15" s="55"/>
      <c r="C15" s="17"/>
      <c r="D15" s="17"/>
      <c r="E15" s="56"/>
      <c r="F15" s="17"/>
      <c r="G15" s="56"/>
      <c r="H15" s="17"/>
      <c r="I15" s="17"/>
      <c r="J15" s="17"/>
    </row>
    <row r="16" spans="1:10">
      <c r="A16" s="538" t="s">
        <v>1087</v>
      </c>
      <c r="B16" s="539"/>
      <c r="C16" s="57" t="s">
        <v>45</v>
      </c>
      <c r="D16" s="57" t="s">
        <v>46</v>
      </c>
      <c r="E16" s="57" t="s">
        <v>47</v>
      </c>
      <c r="F16" s="57" t="s">
        <v>48</v>
      </c>
      <c r="G16" s="57" t="s">
        <v>49</v>
      </c>
      <c r="H16" s="17"/>
      <c r="I16" s="17"/>
      <c r="J16" s="17"/>
    </row>
    <row r="17" spans="1:10">
      <c r="A17" s="58" t="s">
        <v>1088</v>
      </c>
      <c r="B17" s="58" t="s">
        <v>1089</v>
      </c>
      <c r="C17" s="338">
        <f>C42</f>
        <v>0</v>
      </c>
      <c r="D17" s="338">
        <f>C42</f>
        <v>0</v>
      </c>
      <c r="E17" s="339">
        <f>C42</f>
        <v>0</v>
      </c>
      <c r="F17" s="338">
        <f>C42</f>
        <v>0</v>
      </c>
      <c r="G17" s="338">
        <f>C42</f>
        <v>0</v>
      </c>
      <c r="H17" s="17"/>
      <c r="I17" s="17"/>
      <c r="J17" s="17"/>
    </row>
    <row r="18" spans="1:10">
      <c r="A18" s="60"/>
      <c r="B18" s="58" t="s">
        <v>1090</v>
      </c>
      <c r="C18" s="338">
        <f>D42</f>
        <v>0</v>
      </c>
      <c r="D18" s="338">
        <f>E42</f>
        <v>0</v>
      </c>
      <c r="E18" s="338">
        <f>E42</f>
        <v>0</v>
      </c>
      <c r="F18" s="338">
        <f>E42</f>
        <v>0</v>
      </c>
      <c r="G18" s="338">
        <f>E42</f>
        <v>0</v>
      </c>
      <c r="H18" s="17"/>
      <c r="I18" s="17"/>
      <c r="J18" s="17"/>
    </row>
    <row r="19" spans="1:10">
      <c r="A19" s="58" t="s">
        <v>105</v>
      </c>
      <c r="B19" s="58" t="s">
        <v>1089</v>
      </c>
      <c r="C19" s="338">
        <f>C64</f>
        <v>0</v>
      </c>
      <c r="D19" s="338">
        <f>C64</f>
        <v>0</v>
      </c>
      <c r="E19" s="338">
        <f>C64</f>
        <v>0</v>
      </c>
      <c r="F19" s="338">
        <f>C64</f>
        <v>0</v>
      </c>
      <c r="G19" s="338">
        <f>C64</f>
        <v>0</v>
      </c>
      <c r="H19" s="17"/>
      <c r="I19" s="17"/>
      <c r="J19" s="17"/>
    </row>
    <row r="20" spans="1:10">
      <c r="A20" s="60"/>
      <c r="B20" s="58" t="s">
        <v>1090</v>
      </c>
      <c r="C20" s="338">
        <f>D64</f>
        <v>0</v>
      </c>
      <c r="D20" s="338">
        <f>E64</f>
        <v>0</v>
      </c>
      <c r="E20" s="338">
        <f>E64</f>
        <v>0</v>
      </c>
      <c r="F20" s="338">
        <f>E64</f>
        <v>0</v>
      </c>
      <c r="G20" s="338">
        <f>E64</f>
        <v>0</v>
      </c>
      <c r="H20" s="17"/>
      <c r="I20" s="17"/>
      <c r="J20" s="17"/>
    </row>
    <row r="21" spans="1:10">
      <c r="B21" s="55"/>
      <c r="C21" s="17"/>
      <c r="D21" s="17"/>
      <c r="E21" s="17"/>
      <c r="F21" s="17"/>
      <c r="H21" s="17"/>
      <c r="I21" s="17"/>
      <c r="J21" s="17"/>
    </row>
    <row r="22" spans="1:10">
      <c r="A22" s="538" t="s">
        <v>1091</v>
      </c>
      <c r="B22" s="539"/>
      <c r="C22" s="57" t="s">
        <v>1092</v>
      </c>
      <c r="D22" s="57" t="s">
        <v>46</v>
      </c>
      <c r="E22" s="57" t="s">
        <v>47</v>
      </c>
      <c r="F22" s="57" t="s">
        <v>48</v>
      </c>
      <c r="G22" s="57" t="s">
        <v>49</v>
      </c>
      <c r="H22" s="17"/>
      <c r="I22" s="17"/>
      <c r="J22" s="17"/>
    </row>
    <row r="23" spans="1:10">
      <c r="A23" s="58" t="s">
        <v>1088</v>
      </c>
      <c r="B23" s="58" t="s">
        <v>1089</v>
      </c>
      <c r="C23" s="338">
        <f>C42</f>
        <v>0</v>
      </c>
      <c r="D23" s="338">
        <f>C42</f>
        <v>0</v>
      </c>
      <c r="E23" s="338">
        <f>C42</f>
        <v>0</v>
      </c>
      <c r="F23" s="338">
        <f>C42</f>
        <v>0</v>
      </c>
      <c r="G23" s="338">
        <f>C42</f>
        <v>0</v>
      </c>
      <c r="H23" s="17"/>
      <c r="I23" s="17"/>
      <c r="J23" s="17"/>
    </row>
    <row r="24" spans="1:10">
      <c r="A24" s="60"/>
      <c r="B24" s="58" t="s">
        <v>1090</v>
      </c>
      <c r="C24" s="338">
        <f>F42</f>
        <v>0</v>
      </c>
      <c r="D24" s="338">
        <f>E42</f>
        <v>0</v>
      </c>
      <c r="E24" s="338">
        <f>E42</f>
        <v>0</v>
      </c>
      <c r="F24" s="338">
        <f>E42</f>
        <v>0</v>
      </c>
      <c r="G24" s="338">
        <f>E42</f>
        <v>0</v>
      </c>
      <c r="H24" s="17"/>
      <c r="I24" s="17"/>
      <c r="J24" s="17"/>
    </row>
    <row r="25" spans="1:10">
      <c r="A25" s="58" t="s">
        <v>105</v>
      </c>
      <c r="B25" s="58" t="s">
        <v>1089</v>
      </c>
      <c r="C25" s="338">
        <f>C64</f>
        <v>0</v>
      </c>
      <c r="D25" s="338">
        <f>C64</f>
        <v>0</v>
      </c>
      <c r="E25" s="338">
        <f>C64</f>
        <v>0</v>
      </c>
      <c r="F25" s="338">
        <f>C64</f>
        <v>0</v>
      </c>
      <c r="G25" s="338">
        <f>C64</f>
        <v>0</v>
      </c>
      <c r="H25" s="17"/>
      <c r="I25" s="17"/>
      <c r="J25" s="17"/>
    </row>
    <row r="26" spans="1:10">
      <c r="A26" s="60"/>
      <c r="B26" s="58" t="s">
        <v>1090</v>
      </c>
      <c r="C26" s="338">
        <f>F64</f>
        <v>0</v>
      </c>
      <c r="D26" s="338">
        <f>E64</f>
        <v>0</v>
      </c>
      <c r="E26" s="338">
        <f>E64</f>
        <v>0</v>
      </c>
      <c r="F26" s="338">
        <f>E64</f>
        <v>0</v>
      </c>
      <c r="G26" s="338">
        <f>E64</f>
        <v>0</v>
      </c>
      <c r="H26" s="17"/>
      <c r="I26" s="17"/>
      <c r="J26" s="17"/>
    </row>
    <row r="27" spans="1:10">
      <c r="A27" s="61" t="s">
        <v>1093</v>
      </c>
      <c r="B27" s="17"/>
      <c r="C27" s="17"/>
      <c r="F27" s="17"/>
      <c r="G27" s="17"/>
      <c r="H27" s="17"/>
      <c r="I27" s="17"/>
      <c r="J27" s="17"/>
    </row>
    <row r="28" spans="1:10">
      <c r="A28" s="61" t="s">
        <v>1094</v>
      </c>
      <c r="B28" s="17"/>
      <c r="D28" s="422" t="s">
        <v>1095</v>
      </c>
      <c r="E28" s="62" t="s">
        <v>1096</v>
      </c>
      <c r="F28" s="17"/>
      <c r="G28" s="17"/>
      <c r="H28" s="17"/>
      <c r="I28" s="17"/>
      <c r="J28" s="17"/>
    </row>
    <row r="29" spans="1:10">
      <c r="A29" s="55" t="s">
        <v>1097</v>
      </c>
      <c r="B29" s="63" t="s">
        <v>1098</v>
      </c>
      <c r="C29" s="55" t="s">
        <v>1099</v>
      </c>
      <c r="D29" s="55" t="s">
        <v>45</v>
      </c>
      <c r="E29" s="55" t="s">
        <v>1100</v>
      </c>
      <c r="F29" s="55" t="s">
        <v>1092</v>
      </c>
      <c r="G29" s="17"/>
      <c r="H29" s="17"/>
      <c r="I29" s="17"/>
      <c r="J29" s="17"/>
    </row>
    <row r="30" spans="1:10">
      <c r="A30" s="17" t="s">
        <v>1101</v>
      </c>
      <c r="B30" s="422" t="s">
        <v>1102</v>
      </c>
      <c r="C30" s="64"/>
      <c r="D30" s="337"/>
      <c r="E30" s="337"/>
      <c r="F30" s="337"/>
      <c r="H30" s="17"/>
      <c r="I30" s="17"/>
      <c r="J30" s="17"/>
    </row>
    <row r="31" spans="1:10">
      <c r="A31" s="17" t="s">
        <v>1053</v>
      </c>
      <c r="B31" s="422" t="s">
        <v>1103</v>
      </c>
      <c r="C31" s="59"/>
      <c r="D31" s="337"/>
      <c r="E31" s="337"/>
      <c r="F31" s="337"/>
      <c r="G31" s="17"/>
      <c r="H31" s="17"/>
      <c r="I31" s="17"/>
      <c r="J31" s="17"/>
    </row>
    <row r="32" spans="1:10">
      <c r="A32" s="422" t="s">
        <v>1104</v>
      </c>
      <c r="B32" s="422" t="s">
        <v>1105</v>
      </c>
      <c r="C32" s="59"/>
      <c r="D32" s="422">
        <v>0</v>
      </c>
      <c r="E32" s="422">
        <f>ROUNDUP((0.8*SQRT(C32)),0)</f>
        <v>0</v>
      </c>
      <c r="F32" s="422">
        <f>ROUNDUP((0.8*SQRT(C32)),0)</f>
        <v>0</v>
      </c>
    </row>
    <row r="33" spans="1:10">
      <c r="A33" s="17" t="s">
        <v>1106</v>
      </c>
      <c r="B33" s="422" t="s">
        <v>1107</v>
      </c>
      <c r="C33" s="59"/>
      <c r="D33" s="337"/>
      <c r="E33" s="337"/>
      <c r="F33" s="337"/>
      <c r="G33" s="17"/>
      <c r="H33" s="17"/>
      <c r="I33" s="17"/>
      <c r="J33" s="17"/>
    </row>
    <row r="34" spans="1:10" ht="18.75" customHeight="1">
      <c r="A34" s="17" t="s">
        <v>1108</v>
      </c>
      <c r="B34" s="422" t="s">
        <v>1109</v>
      </c>
      <c r="C34" s="59"/>
      <c r="D34" s="337"/>
      <c r="E34" s="337"/>
      <c r="F34" s="337"/>
      <c r="I34" s="17"/>
      <c r="J34" s="17"/>
    </row>
    <row r="35" spans="1:10">
      <c r="A35" s="422" t="s">
        <v>1110</v>
      </c>
      <c r="B35" s="422" t="s">
        <v>1111</v>
      </c>
      <c r="C35" s="59"/>
      <c r="D35" s="422">
        <v>0</v>
      </c>
      <c r="E35" s="422">
        <f>ROUNDUP((0.8*SQRT(C35)),0)</f>
        <v>0</v>
      </c>
      <c r="F35" s="422">
        <f>ROUNDUP((0.8*SQRT(C35)),0)</f>
        <v>0</v>
      </c>
      <c r="G35" s="540" t="s">
        <v>1112</v>
      </c>
      <c r="H35" s="540"/>
    </row>
    <row r="36" spans="1:10">
      <c r="A36" s="17" t="s">
        <v>1113</v>
      </c>
      <c r="B36" s="422" t="s">
        <v>1114</v>
      </c>
      <c r="C36" s="59"/>
      <c r="D36" s="337"/>
      <c r="E36" s="337"/>
      <c r="F36" s="337"/>
      <c r="G36" s="17"/>
      <c r="H36" s="17"/>
      <c r="I36" s="17"/>
      <c r="J36" s="17"/>
    </row>
    <row r="37" spans="1:10">
      <c r="A37" s="17" t="s">
        <v>1115</v>
      </c>
      <c r="B37" s="422" t="s">
        <v>1116</v>
      </c>
      <c r="C37" s="59"/>
      <c r="D37" s="337"/>
      <c r="E37" s="337"/>
      <c r="F37" s="337"/>
      <c r="G37" s="17"/>
      <c r="H37" s="17"/>
      <c r="I37" s="17"/>
      <c r="J37" s="17"/>
    </row>
    <row r="38" spans="1:10">
      <c r="A38" s="422" t="s">
        <v>1117</v>
      </c>
      <c r="B38" s="422" t="s">
        <v>1118</v>
      </c>
      <c r="C38" s="59"/>
      <c r="D38" s="422">
        <v>0</v>
      </c>
      <c r="E38" s="422">
        <f>ROUNDUP((0.8*SQRT(C38)),0)</f>
        <v>0</v>
      </c>
      <c r="F38" s="422">
        <f>ROUNDUP((0.8*SQRT(C38)),0)</f>
        <v>0</v>
      </c>
      <c r="G38" s="423"/>
      <c r="H38" s="17"/>
    </row>
    <row r="39" spans="1:10">
      <c r="A39" s="17" t="s">
        <v>1113</v>
      </c>
      <c r="B39" s="422" t="s">
        <v>1119</v>
      </c>
      <c r="C39" s="59"/>
      <c r="D39" s="337"/>
      <c r="E39" s="337"/>
      <c r="F39" s="337"/>
      <c r="G39" s="17"/>
      <c r="H39" s="17"/>
      <c r="I39" s="17"/>
      <c r="J39" s="17"/>
    </row>
    <row r="40" spans="1:10">
      <c r="A40" s="17" t="s">
        <v>1115</v>
      </c>
      <c r="B40" s="422" t="s">
        <v>1120</v>
      </c>
      <c r="C40" s="59"/>
      <c r="D40" s="337"/>
      <c r="E40" s="337"/>
      <c r="F40" s="337"/>
      <c r="G40" s="17"/>
      <c r="H40" s="17"/>
      <c r="I40" s="17"/>
      <c r="J40" s="17"/>
    </row>
    <row r="41" spans="1:10">
      <c r="A41" s="422" t="s">
        <v>1121</v>
      </c>
      <c r="B41" s="17" t="s">
        <v>1122</v>
      </c>
      <c r="C41" s="59"/>
      <c r="D41" s="422">
        <v>0</v>
      </c>
      <c r="E41" s="422">
        <f>ROUNDUP((0.8*SQRT(C41)),0)</f>
        <v>0</v>
      </c>
      <c r="F41" s="422">
        <f>ROUNDUP((0.8*SQRT(C41)),0)</f>
        <v>0</v>
      </c>
      <c r="G41" s="423"/>
      <c r="H41" s="17"/>
    </row>
    <row r="42" spans="1:10">
      <c r="A42" s="55"/>
      <c r="B42" s="203" t="s">
        <v>1123</v>
      </c>
      <c r="C42" s="201">
        <f>SUM(C30:C41)</f>
        <v>0</v>
      </c>
      <c r="D42" s="2">
        <f>ROUNDUP((0.8*SQRT(C30+C31+C33+C34+C36+C37+C39+C40)),0)</f>
        <v>0</v>
      </c>
      <c r="E42" s="2">
        <f>(D42*0.5)+(E32+E35+E38+E41)</f>
        <v>0</v>
      </c>
      <c r="F42" s="2">
        <f>E42</f>
        <v>0</v>
      </c>
      <c r="G42" s="17"/>
      <c r="H42" s="17"/>
      <c r="I42" s="17"/>
      <c r="J42" s="17"/>
    </row>
    <row r="43" spans="1:10">
      <c r="A43" s="17"/>
      <c r="B43" s="17"/>
      <c r="C43" s="17"/>
      <c r="D43" s="17"/>
      <c r="E43" s="17"/>
      <c r="F43" s="17"/>
      <c r="G43" s="17"/>
      <c r="H43" s="17"/>
      <c r="I43" s="17"/>
      <c r="J43" s="17"/>
    </row>
    <row r="45" spans="1:10">
      <c r="A45" s="61" t="s">
        <v>1124</v>
      </c>
    </row>
    <row r="46" spans="1:10">
      <c r="A46" s="66" t="s">
        <v>1125</v>
      </c>
      <c r="B46" s="63"/>
    </row>
    <row r="47" spans="1:10">
      <c r="A47" s="66" t="s">
        <v>1126</v>
      </c>
      <c r="B47" s="63"/>
    </row>
    <row r="48" spans="1:10">
      <c r="A48" s="63" t="s">
        <v>1127</v>
      </c>
      <c r="B48" s="63" t="s">
        <v>1128</v>
      </c>
      <c r="C48" s="62" t="s">
        <v>1096</v>
      </c>
    </row>
    <row r="49" spans="1:8">
      <c r="A49" s="513" t="s">
        <v>1129</v>
      </c>
      <c r="B49" s="63"/>
      <c r="E49" s="62"/>
    </row>
    <row r="50" spans="1:8">
      <c r="B50" s="63"/>
      <c r="E50" s="62"/>
    </row>
    <row r="51" spans="1:8">
      <c r="A51" s="63" t="s">
        <v>1097</v>
      </c>
      <c r="B51" s="63" t="s">
        <v>1130</v>
      </c>
      <c r="C51" s="63" t="s">
        <v>1131</v>
      </c>
      <c r="D51" s="63" t="s">
        <v>45</v>
      </c>
      <c r="E51" s="63" t="s">
        <v>1100</v>
      </c>
      <c r="F51" s="63" t="s">
        <v>1092</v>
      </c>
    </row>
    <row r="52" spans="1:8">
      <c r="A52" s="422" t="s">
        <v>1101</v>
      </c>
      <c r="B52" s="422" t="s">
        <v>1102</v>
      </c>
      <c r="C52" s="59"/>
      <c r="D52" s="422">
        <f>C52</f>
        <v>0</v>
      </c>
      <c r="E52" s="422">
        <f>ROUNDUP((0.8*C52),0)</f>
        <v>0</v>
      </c>
      <c r="F52" s="422">
        <f>ROUNDUP((0.8*C52),0)</f>
        <v>0</v>
      </c>
      <c r="G52" s="422" t="s">
        <v>1132</v>
      </c>
    </row>
    <row r="53" spans="1:8">
      <c r="A53" s="422" t="s">
        <v>1053</v>
      </c>
      <c r="B53" s="422" t="s">
        <v>1103</v>
      </c>
      <c r="C53" s="59"/>
      <c r="D53" s="422">
        <f>C53</f>
        <v>0</v>
      </c>
      <c r="E53" s="422">
        <f>ROUNDUP((0.8*C53),0)</f>
        <v>0</v>
      </c>
      <c r="F53" s="422">
        <f>ROUNDUP((0.8*C53),0)</f>
        <v>0</v>
      </c>
      <c r="G53" s="422" t="s">
        <v>1132</v>
      </c>
    </row>
    <row r="54" spans="1:8">
      <c r="A54" s="422" t="s">
        <v>1104</v>
      </c>
      <c r="B54" s="422" t="s">
        <v>1105</v>
      </c>
      <c r="C54" s="59"/>
      <c r="D54" s="422">
        <v>0</v>
      </c>
      <c r="E54" s="422">
        <f>C54</f>
        <v>0</v>
      </c>
      <c r="F54" s="422">
        <f>C54</f>
        <v>0</v>
      </c>
    </row>
    <row r="55" spans="1:8" ht="14.25" customHeight="1">
      <c r="A55" s="422" t="s">
        <v>1106</v>
      </c>
      <c r="B55" s="422" t="s">
        <v>1107</v>
      </c>
      <c r="C55" s="59"/>
      <c r="D55" s="422">
        <f>ROUNDUP((0.3*C55),0)</f>
        <v>0</v>
      </c>
      <c r="E55" s="422">
        <f>ROUNDUP((0.2*C55),0)</f>
        <v>0</v>
      </c>
      <c r="F55" s="67">
        <f>ROUNDUP((0.2*C55),0)</f>
        <v>0</v>
      </c>
      <c r="G55" s="541" t="s">
        <v>1133</v>
      </c>
    </row>
    <row r="56" spans="1:8" ht="14.25" customHeight="1">
      <c r="A56" s="422" t="s">
        <v>1108</v>
      </c>
      <c r="B56" s="422" t="s">
        <v>1109</v>
      </c>
      <c r="C56" s="59"/>
      <c r="D56" s="422">
        <f>ROUNDUP((0.3*C56),0)</f>
        <v>0</v>
      </c>
      <c r="E56" s="422">
        <f>ROUNDUP((0.2*C56),0)</f>
        <v>0</v>
      </c>
      <c r="F56" s="67">
        <f>ROUNDUP((0.2*C56),0)</f>
        <v>0</v>
      </c>
      <c r="G56" s="541"/>
    </row>
    <row r="57" spans="1:8">
      <c r="A57" s="422" t="s">
        <v>1110</v>
      </c>
      <c r="B57" s="422" t="s">
        <v>1111</v>
      </c>
      <c r="C57" s="59"/>
      <c r="D57" s="422">
        <v>0</v>
      </c>
      <c r="E57" s="422">
        <f>ROUNDUP((0.3*C57),0)</f>
        <v>0</v>
      </c>
      <c r="F57" s="67">
        <f>ROUNDUP((0.3*C57),0)</f>
        <v>0</v>
      </c>
      <c r="G57" s="69"/>
    </row>
    <row r="58" spans="1:8" ht="14.25" customHeight="1">
      <c r="A58" s="422" t="s">
        <v>1134</v>
      </c>
      <c r="B58" s="422" t="s">
        <v>1114</v>
      </c>
      <c r="C58" s="59"/>
      <c r="D58" s="422">
        <f>ROUNDUP((0.8*SQRT(C58)),0)</f>
        <v>0</v>
      </c>
      <c r="E58" s="422">
        <f>ROUNDUP((0.6*SQRT(C58)),0)</f>
        <v>0</v>
      </c>
      <c r="F58" s="422">
        <f>ROUNDUP((0.6*SQRT(C58)),0)</f>
        <v>0</v>
      </c>
      <c r="G58" s="542" t="s">
        <v>1135</v>
      </c>
    </row>
    <row r="59" spans="1:8" ht="14.25" customHeight="1">
      <c r="A59" s="422" t="s">
        <v>1115</v>
      </c>
      <c r="B59" s="422" t="s">
        <v>1116</v>
      </c>
      <c r="C59" s="59"/>
      <c r="D59" s="422">
        <f>ROUNDUP((0.8*SQRT(C59)),0)</f>
        <v>0</v>
      </c>
      <c r="E59" s="422">
        <f>ROUNDUP((0.6*SQRT(C59)),0)</f>
        <v>0</v>
      </c>
      <c r="F59" s="422">
        <f>ROUNDUP((0.6*SQRT(C59)),0)</f>
        <v>0</v>
      </c>
      <c r="G59" s="542"/>
      <c r="H59" s="17"/>
    </row>
    <row r="60" spans="1:8">
      <c r="A60" s="422" t="s">
        <v>1117</v>
      </c>
      <c r="B60" s="422" t="s">
        <v>1118</v>
      </c>
      <c r="C60" s="59"/>
      <c r="D60" s="422">
        <v>0</v>
      </c>
      <c r="E60" s="422">
        <f>ROUNDUP((0.8*SQRT(C60)),0)</f>
        <v>0</v>
      </c>
      <c r="F60" s="422">
        <f>ROUNDUP((0.8*SQRT(C60)),0)</f>
        <v>0</v>
      </c>
      <c r="G60" s="423"/>
      <c r="H60" s="17"/>
    </row>
    <row r="61" spans="1:8" ht="14.25" customHeight="1">
      <c r="A61" s="422" t="s">
        <v>1136</v>
      </c>
      <c r="B61" s="17" t="s">
        <v>1137</v>
      </c>
      <c r="C61" s="59"/>
      <c r="D61" s="422">
        <f>ROUNDUP((0.6*SQRT(C61)),0)</f>
        <v>0</v>
      </c>
      <c r="E61" s="422">
        <f>ROUNDUP((0.3*SQRT(C61)),0)</f>
        <v>0</v>
      </c>
      <c r="F61" s="422">
        <f>ROUNDUP((0.3*SQRT(C61)),0)</f>
        <v>0</v>
      </c>
      <c r="G61" s="542" t="s">
        <v>1138</v>
      </c>
      <c r="H61" s="696" t="s">
        <v>1139</v>
      </c>
    </row>
    <row r="62" spans="1:8" ht="36.75" customHeight="1">
      <c r="A62" s="422" t="s">
        <v>1140</v>
      </c>
      <c r="B62" s="17" t="s">
        <v>1141</v>
      </c>
      <c r="C62" s="59"/>
      <c r="D62" s="422">
        <f>ROUNDUP((0.6*SQRT(C62)),0)</f>
        <v>0</v>
      </c>
      <c r="E62" s="422">
        <f>ROUNDUP((0.3*SQRT(C62)),0)</f>
        <v>0</v>
      </c>
      <c r="F62" s="422">
        <f>ROUNDUP((0.3*SQRT(C62)),0)</f>
        <v>0</v>
      </c>
      <c r="G62" s="542"/>
      <c r="H62" s="696"/>
    </row>
    <row r="63" spans="1:8">
      <c r="A63" s="422" t="s">
        <v>1121</v>
      </c>
      <c r="B63" s="17" t="s">
        <v>1122</v>
      </c>
      <c r="C63" s="59"/>
      <c r="D63" s="422">
        <v>0</v>
      </c>
      <c r="E63" s="422">
        <f>ROUNDUP((0.6*SQRT(C63)),0)</f>
        <v>0</v>
      </c>
      <c r="F63" s="422">
        <f>ROUNDUP((0.6*SQRT(C63)),0)</f>
        <v>0</v>
      </c>
      <c r="G63" s="423"/>
      <c r="H63" s="17"/>
    </row>
    <row r="64" spans="1:8">
      <c r="B64" s="203" t="s">
        <v>1123</v>
      </c>
      <c r="C64" s="201">
        <f>SUM(C52:C63)</f>
        <v>0</v>
      </c>
      <c r="D64" s="202">
        <f>SUM(D52:D63)</f>
        <v>0</v>
      </c>
      <c r="E64" s="202">
        <f>SUM(E52:E63)</f>
        <v>0</v>
      </c>
      <c r="F64" s="202">
        <f>SUM(F52:F63)</f>
        <v>0</v>
      </c>
      <c r="G64" s="423"/>
      <c r="H64" s="17"/>
    </row>
    <row r="66" spans="1:8">
      <c r="A66" s="70" t="s">
        <v>1142</v>
      </c>
      <c r="C66" s="17"/>
      <c r="D66" s="71" t="s">
        <v>1143</v>
      </c>
      <c r="E66" s="17"/>
      <c r="F66" s="17"/>
    </row>
    <row r="67" spans="1:8">
      <c r="A67" s="70" t="s">
        <v>1125</v>
      </c>
      <c r="B67" s="71"/>
      <c r="C67" s="17"/>
      <c r="D67" s="17"/>
      <c r="E67" s="17"/>
      <c r="F67" s="17"/>
    </row>
    <row r="68" spans="1:8">
      <c r="A68" s="70" t="s">
        <v>1144</v>
      </c>
      <c r="B68" s="71"/>
      <c r="C68" s="17"/>
      <c r="D68" s="17"/>
      <c r="E68" s="17"/>
      <c r="F68" s="17"/>
    </row>
    <row r="69" spans="1:8">
      <c r="A69" s="63" t="s">
        <v>1145</v>
      </c>
      <c r="B69" s="55" t="s">
        <v>1146</v>
      </c>
      <c r="C69" s="537" t="s">
        <v>1147</v>
      </c>
      <c r="D69" s="17"/>
      <c r="E69" s="62"/>
      <c r="F69" s="17"/>
      <c r="G69" s="17"/>
    </row>
    <row r="70" spans="1:8" ht="16.5" customHeight="1">
      <c r="A70" s="55" t="s">
        <v>1097</v>
      </c>
      <c r="B70" s="63" t="s">
        <v>1148</v>
      </c>
      <c r="C70" s="55" t="s">
        <v>1099</v>
      </c>
      <c r="D70" s="55" t="s">
        <v>45</v>
      </c>
      <c r="E70" s="55" t="s">
        <v>1100</v>
      </c>
      <c r="F70" s="55" t="s">
        <v>1092</v>
      </c>
      <c r="G70" s="17"/>
    </row>
    <row r="71" spans="1:8" ht="14.25" customHeight="1">
      <c r="A71" s="4" t="s">
        <v>1101</v>
      </c>
      <c r="B71" s="3" t="s">
        <v>1149</v>
      </c>
      <c r="C71" s="72">
        <v>900</v>
      </c>
      <c r="D71" s="4">
        <v>1</v>
      </c>
      <c r="E71" s="4">
        <v>1</v>
      </c>
      <c r="F71" s="4">
        <v>1</v>
      </c>
      <c r="G71" s="17"/>
    </row>
    <row r="72" spans="1:8" ht="14.25" customHeight="1">
      <c r="A72" s="4" t="s">
        <v>1053</v>
      </c>
      <c r="B72" s="3" t="s">
        <v>1149</v>
      </c>
      <c r="C72" s="72">
        <v>0</v>
      </c>
      <c r="D72" s="4">
        <v>1</v>
      </c>
      <c r="E72" s="4">
        <v>1</v>
      </c>
      <c r="F72" s="4">
        <v>1</v>
      </c>
      <c r="G72" s="17"/>
    </row>
    <row r="73" spans="1:8" ht="14.25" customHeight="1">
      <c r="A73" s="17" t="s">
        <v>1150</v>
      </c>
      <c r="B73" s="422" t="s">
        <v>1151</v>
      </c>
      <c r="C73" s="59">
        <v>900</v>
      </c>
      <c r="D73" s="4">
        <v>1</v>
      </c>
      <c r="E73" s="4">
        <v>1</v>
      </c>
      <c r="F73" s="4">
        <v>1</v>
      </c>
      <c r="G73" s="696" t="s">
        <v>1139</v>
      </c>
      <c r="H73" s="696"/>
    </row>
    <row r="74" spans="1:8" ht="14.25" customHeight="1">
      <c r="A74" s="17" t="s">
        <v>1106</v>
      </c>
      <c r="B74" s="422" t="s">
        <v>1152</v>
      </c>
      <c r="C74" s="59">
        <v>0</v>
      </c>
      <c r="D74" s="4">
        <v>1</v>
      </c>
      <c r="E74" s="4">
        <v>1</v>
      </c>
      <c r="F74" s="4">
        <v>1</v>
      </c>
      <c r="G74" s="696"/>
      <c r="H74" s="696"/>
    </row>
    <row r="75" spans="1:8">
      <c r="A75" s="55"/>
      <c r="B75" s="203" t="s">
        <v>1123</v>
      </c>
      <c r="C75" s="17"/>
      <c r="D75" s="65">
        <f>SUM(D71:D74)</f>
        <v>4</v>
      </c>
      <c r="E75" s="65">
        <f>SUM(E71:E74)</f>
        <v>4</v>
      </c>
      <c r="F75" s="65">
        <f>SUM(F71:F74)</f>
        <v>4</v>
      </c>
      <c r="G75" s="17"/>
    </row>
  </sheetData>
  <phoneticPr fontId="7" type="noConversion"/>
  <pageMargins left="0.75" right="0.75" top="1" bottom="1" header="0.5" footer="0.5"/>
  <pageSetup paperSize="9" scale="43" orientation="portrait" r:id="rId1"/>
  <headerFooter alignWithMargins="0"/>
  <rowBreaks count="1" manualBreakCount="1">
    <brk id="43" max="16383" man="1"/>
  </rowBreaks>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D39"/>
  <sheetViews>
    <sheetView view="pageBreakPreview" zoomScaleNormal="90" zoomScaleSheetLayoutView="100" workbookViewId="0">
      <pane ySplit="1" topLeftCell="A2" activePane="bottomLeft" state="frozen"/>
      <selection activeCell="E29" sqref="E29"/>
      <selection pane="bottomLeft" activeCell="E29" sqref="E29"/>
    </sheetView>
  </sheetViews>
  <sheetFormatPr defaultColWidth="9" defaultRowHeight="14"/>
  <cols>
    <col min="1" max="1" width="6" style="36" customWidth="1"/>
    <col min="2" max="2" width="98.54296875" style="14" customWidth="1"/>
    <col min="3" max="3" width="6.453125" style="73" customWidth="1"/>
    <col min="4" max="4" width="9" style="73"/>
    <col min="5" max="16384" width="9" style="1"/>
  </cols>
  <sheetData>
    <row r="1" spans="1:4" s="234" customFormat="1">
      <c r="A1" s="121" t="s">
        <v>1153</v>
      </c>
      <c r="B1" s="204"/>
      <c r="C1" s="204"/>
      <c r="D1" s="116"/>
    </row>
    <row r="2" spans="1:4">
      <c r="A2" s="118"/>
      <c r="B2" s="115"/>
      <c r="C2" s="115"/>
      <c r="D2" s="112"/>
    </row>
    <row r="3" spans="1:4">
      <c r="A3" s="243"/>
      <c r="B3" s="235"/>
      <c r="C3" s="236"/>
      <c r="D3" s="237"/>
    </row>
    <row r="4" spans="1:4">
      <c r="A4" s="238"/>
      <c r="B4" s="129"/>
      <c r="C4" s="129"/>
      <c r="D4" s="129"/>
    </row>
    <row r="5" spans="1:4">
      <c r="A5" s="239"/>
      <c r="B5" s="19"/>
      <c r="C5" s="19"/>
      <c r="D5" s="19"/>
    </row>
    <row r="6" spans="1:4">
      <c r="A6" s="239"/>
      <c r="B6" s="19"/>
      <c r="C6" s="19"/>
      <c r="D6" s="19"/>
    </row>
    <row r="7" spans="1:4">
      <c r="A7" s="239"/>
      <c r="B7" s="19"/>
      <c r="C7" s="19"/>
      <c r="D7" s="19"/>
    </row>
    <row r="8" spans="1:4">
      <c r="A8" s="239"/>
      <c r="B8" s="19"/>
      <c r="C8" s="19"/>
      <c r="D8" s="19"/>
    </row>
    <row r="9" spans="1:4">
      <c r="A9" s="152"/>
      <c r="B9" s="73"/>
      <c r="D9" s="78"/>
    </row>
    <row r="10" spans="1:4">
      <c r="A10" s="242"/>
      <c r="B10" s="245"/>
      <c r="C10" s="247"/>
      <c r="D10" s="248"/>
    </row>
    <row r="11" spans="1:4">
      <c r="A11" s="240"/>
      <c r="B11" s="129"/>
      <c r="C11" s="129"/>
      <c r="D11" s="129"/>
    </row>
    <row r="12" spans="1:4">
      <c r="A12" s="241"/>
      <c r="B12" s="19"/>
      <c r="C12" s="19"/>
      <c r="D12" s="19"/>
    </row>
    <row r="13" spans="1:4">
      <c r="A13" s="241"/>
      <c r="B13" s="19"/>
      <c r="C13" s="19"/>
      <c r="D13" s="19"/>
    </row>
    <row r="14" spans="1:4">
      <c r="A14" s="241"/>
      <c r="B14" s="19"/>
      <c r="C14" s="19"/>
      <c r="D14" s="19"/>
    </row>
    <row r="15" spans="1:4">
      <c r="A15" s="241"/>
      <c r="B15" s="19"/>
      <c r="C15" s="19"/>
      <c r="D15" s="19"/>
    </row>
    <row r="16" spans="1:4">
      <c r="A16" s="152"/>
      <c r="B16" s="73"/>
      <c r="D16" s="78"/>
    </row>
    <row r="17" spans="1:4">
      <c r="A17" s="242"/>
      <c r="B17" s="245"/>
      <c r="C17" s="247"/>
      <c r="D17" s="248"/>
    </row>
    <row r="18" spans="1:4">
      <c r="A18" s="240"/>
      <c r="B18" s="129"/>
      <c r="C18" s="129"/>
      <c r="D18" s="129"/>
    </row>
    <row r="19" spans="1:4">
      <c r="A19" s="241"/>
      <c r="B19" s="19"/>
      <c r="C19" s="19"/>
      <c r="D19" s="19"/>
    </row>
    <row r="20" spans="1:4">
      <c r="A20" s="241"/>
      <c r="B20" s="19"/>
      <c r="C20" s="19"/>
      <c r="D20" s="19"/>
    </row>
    <row r="21" spans="1:4">
      <c r="A21" s="241"/>
      <c r="B21" s="19"/>
      <c r="C21" s="19"/>
      <c r="D21" s="19"/>
    </row>
    <row r="22" spans="1:4">
      <c r="A22" s="241"/>
      <c r="B22" s="19"/>
      <c r="C22" s="19"/>
      <c r="D22" s="19"/>
    </row>
    <row r="23" spans="1:4">
      <c r="A23" s="152"/>
      <c r="B23" s="73"/>
      <c r="D23" s="78"/>
    </row>
    <row r="24" spans="1:4">
      <c r="A24" s="242"/>
      <c r="B24" s="245"/>
      <c r="C24" s="247"/>
      <c r="D24" s="248"/>
    </row>
    <row r="25" spans="1:4">
      <c r="A25" s="240"/>
      <c r="B25" s="129"/>
      <c r="C25" s="129"/>
      <c r="D25" s="129"/>
    </row>
    <row r="26" spans="1:4">
      <c r="A26" s="241"/>
      <c r="B26" s="19"/>
      <c r="C26" s="19"/>
      <c r="D26" s="19"/>
    </row>
    <row r="27" spans="1:4">
      <c r="A27" s="241"/>
      <c r="B27" s="19"/>
      <c r="C27" s="19"/>
      <c r="D27" s="19"/>
    </row>
    <row r="28" spans="1:4">
      <c r="A28" s="241"/>
      <c r="B28" s="19"/>
      <c r="C28" s="19"/>
      <c r="D28" s="19"/>
    </row>
    <row r="29" spans="1:4">
      <c r="A29" s="241"/>
      <c r="B29" s="19"/>
      <c r="C29" s="19"/>
      <c r="D29" s="19"/>
    </row>
    <row r="30" spans="1:4">
      <c r="A30" s="152"/>
      <c r="B30" s="73"/>
      <c r="D30" s="78"/>
    </row>
    <row r="31" spans="1:4">
      <c r="A31" s="121"/>
      <c r="B31" s="315"/>
      <c r="C31" s="204"/>
      <c r="D31" s="116"/>
    </row>
    <row r="32" spans="1:4">
      <c r="A32" s="243"/>
      <c r="B32" s="235"/>
      <c r="C32" s="236"/>
      <c r="D32" s="237"/>
    </row>
    <row r="33" spans="1:4">
      <c r="A33" s="240"/>
      <c r="B33" s="74"/>
      <c r="C33" s="129"/>
      <c r="D33" s="129"/>
    </row>
    <row r="34" spans="1:4">
      <c r="A34" s="241"/>
      <c r="B34" s="75"/>
      <c r="C34" s="19"/>
      <c r="D34" s="19"/>
    </row>
    <row r="35" spans="1:4">
      <c r="A35" s="241"/>
      <c r="B35" s="75"/>
      <c r="C35" s="19"/>
      <c r="D35" s="19"/>
    </row>
    <row r="36" spans="1:4">
      <c r="A36" s="241"/>
      <c r="B36" s="75"/>
      <c r="C36" s="19"/>
      <c r="D36" s="19"/>
    </row>
    <row r="37" spans="1:4">
      <c r="A37" s="241"/>
      <c r="B37" s="75"/>
      <c r="C37" s="19"/>
      <c r="D37" s="19"/>
    </row>
    <row r="38" spans="1:4">
      <c r="A38" s="152"/>
      <c r="B38" s="73"/>
      <c r="D38" s="78"/>
    </row>
    <row r="39" spans="1:4">
      <c r="A39" s="244"/>
      <c r="B39" s="246"/>
      <c r="C39" s="249"/>
      <c r="D39" s="250"/>
    </row>
  </sheetData>
  <phoneticPr fontId="7" type="noConversion"/>
  <pageMargins left="0.75" right="0.75" top="0.51" bottom="0.5" header="0.5" footer="0.5"/>
  <pageSetup paperSize="9" orientation="landscape" r:id="rId1"/>
  <headerFooter alignWithMargins="0">
    <oddFooter>&amp;L&amp;8© prepared by EcoSylva Ltd on behalf of Soil Association Certification Ltd</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B108"/>
  <sheetViews>
    <sheetView view="pageBreakPreview" zoomScaleNormal="100" workbookViewId="0">
      <selection activeCell="B32" sqref="B32"/>
    </sheetView>
  </sheetViews>
  <sheetFormatPr defaultColWidth="8" defaultRowHeight="14"/>
  <cols>
    <col min="1" max="1" width="22.54296875" style="11" customWidth="1"/>
    <col min="2" max="2" width="74.1796875" style="11" customWidth="1"/>
    <col min="3" max="16384" width="8" style="251"/>
  </cols>
  <sheetData>
    <row r="1" spans="1:2">
      <c r="A1" s="33" t="s">
        <v>1154</v>
      </c>
      <c r="B1" s="695"/>
    </row>
    <row r="2" spans="1:2">
      <c r="A2" s="33" t="s">
        <v>1155</v>
      </c>
      <c r="B2" s="695"/>
    </row>
    <row r="3" spans="1:2">
      <c r="A3" s="919" t="s">
        <v>3370</v>
      </c>
      <c r="B3" s="919" t="s">
        <v>3371</v>
      </c>
    </row>
    <row r="4" spans="1:2">
      <c r="A4" s="919" t="s">
        <v>3368</v>
      </c>
      <c r="B4" s="919" t="s">
        <v>3369</v>
      </c>
    </row>
    <row r="5" spans="1:2">
      <c r="A5" s="921" t="s">
        <v>3444</v>
      </c>
      <c r="B5" s="921" t="s">
        <v>3445</v>
      </c>
    </row>
    <row r="6" spans="1:2">
      <c r="A6" s="918" t="s">
        <v>3352</v>
      </c>
      <c r="B6" s="918" t="s">
        <v>3353</v>
      </c>
    </row>
    <row r="7" spans="1:2">
      <c r="A7" s="918" t="s">
        <v>3358</v>
      </c>
      <c r="B7" s="918" t="s">
        <v>3359</v>
      </c>
    </row>
    <row r="8" spans="1:2">
      <c r="A8" s="918" t="s">
        <v>3350</v>
      </c>
      <c r="B8" s="918" t="s">
        <v>3351</v>
      </c>
    </row>
    <row r="9" spans="1:2">
      <c r="A9" s="918" t="s">
        <v>1156</v>
      </c>
      <c r="B9" s="918" t="s">
        <v>3357</v>
      </c>
    </row>
    <row r="10" spans="1:2">
      <c r="A10" s="920" t="s">
        <v>3402</v>
      </c>
      <c r="B10" s="920" t="s">
        <v>3403</v>
      </c>
    </row>
    <row r="11" spans="1:2">
      <c r="A11" s="928" t="s">
        <v>3538</v>
      </c>
      <c r="B11" s="940" t="s">
        <v>3539</v>
      </c>
    </row>
    <row r="12" spans="1:2">
      <c r="A12" s="695" t="s">
        <v>1157</v>
      </c>
      <c r="B12" s="695" t="s">
        <v>1158</v>
      </c>
    </row>
    <row r="13" spans="1:2">
      <c r="A13" s="921" t="s">
        <v>3429</v>
      </c>
      <c r="B13" t="s">
        <v>3428</v>
      </c>
    </row>
    <row r="14" spans="1:2">
      <c r="A14" s="921" t="s">
        <v>3437</v>
      </c>
      <c r="B14" s="922" t="s">
        <v>3438</v>
      </c>
    </row>
    <row r="15" spans="1:2">
      <c r="A15" s="920" t="s">
        <v>3397</v>
      </c>
      <c r="B15" s="920" t="s">
        <v>3398</v>
      </c>
    </row>
    <row r="16" spans="1:2">
      <c r="A16" s="695" t="s">
        <v>1159</v>
      </c>
      <c r="B16" s="695" t="s">
        <v>1160</v>
      </c>
    </row>
    <row r="17" spans="1:2">
      <c r="A17" s="695" t="s">
        <v>1161</v>
      </c>
      <c r="B17" s="695" t="s">
        <v>1162</v>
      </c>
    </row>
    <row r="18" spans="1:2">
      <c r="A18" s="920" t="s">
        <v>3415</v>
      </c>
      <c r="B18" s="920" t="s">
        <v>3416</v>
      </c>
    </row>
    <row r="19" spans="1:2">
      <c r="A19" s="918" t="s">
        <v>3348</v>
      </c>
      <c r="B19" s="918" t="s">
        <v>3349</v>
      </c>
    </row>
    <row r="20" spans="1:2">
      <c r="A20" s="920" t="s">
        <v>3383</v>
      </c>
      <c r="B20" s="920" t="s">
        <v>3384</v>
      </c>
    </row>
    <row r="21" spans="1:2">
      <c r="A21" s="920" t="s">
        <v>3421</v>
      </c>
      <c r="B21" s="920" t="s">
        <v>3422</v>
      </c>
    </row>
    <row r="22" spans="1:2" ht="16">
      <c r="A22" s="695" t="s">
        <v>1163</v>
      </c>
      <c r="B22" s="695" t="s">
        <v>1164</v>
      </c>
    </row>
    <row r="23" spans="1:2">
      <c r="A23" s="695" t="s">
        <v>1165</v>
      </c>
      <c r="B23" s="695" t="s">
        <v>1166</v>
      </c>
    </row>
    <row r="24" spans="1:2">
      <c r="A24" s="695" t="s">
        <v>1167</v>
      </c>
      <c r="B24" s="695" t="s">
        <v>1168</v>
      </c>
    </row>
    <row r="25" spans="1:2">
      <c r="A25" s="695" t="s">
        <v>1169</v>
      </c>
      <c r="B25" s="695" t="s">
        <v>1170</v>
      </c>
    </row>
    <row r="26" spans="1:2">
      <c r="A26" s="695" t="s">
        <v>1171</v>
      </c>
      <c r="B26" s="695" t="s">
        <v>1172</v>
      </c>
    </row>
    <row r="27" spans="1:2">
      <c r="A27" s="920" t="s">
        <v>3417</v>
      </c>
      <c r="B27" s="920" t="s">
        <v>3418</v>
      </c>
    </row>
    <row r="28" spans="1:2">
      <c r="A28" s="918" t="s">
        <v>3355</v>
      </c>
      <c r="B28" s="918" t="s">
        <v>3356</v>
      </c>
    </row>
    <row r="29" spans="1:2">
      <c r="A29" s="918" t="s">
        <v>3354</v>
      </c>
      <c r="B29" s="918" t="s">
        <v>3555</v>
      </c>
    </row>
    <row r="30" spans="1:2">
      <c r="A30" s="941" t="s">
        <v>3556</v>
      </c>
      <c r="B30" s="941" t="s">
        <v>3557</v>
      </c>
    </row>
    <row r="31" spans="1:2">
      <c r="A31" s="695" t="s">
        <v>1173</v>
      </c>
      <c r="B31" s="695" t="s">
        <v>3375</v>
      </c>
    </row>
    <row r="32" spans="1:2">
      <c r="A32" s="11" t="s">
        <v>3407</v>
      </c>
      <c r="B32" s="11" t="s">
        <v>3408</v>
      </c>
    </row>
    <row r="33" spans="1:2">
      <c r="A33" s="928" t="s">
        <v>3547</v>
      </c>
      <c r="B33" s="928" t="s">
        <v>3548</v>
      </c>
    </row>
    <row r="34" spans="1:2">
      <c r="A34" s="33" t="s">
        <v>1174</v>
      </c>
      <c r="B34" s="695"/>
    </row>
    <row r="35" spans="1:2" ht="42">
      <c r="A35" s="695" t="s">
        <v>1175</v>
      </c>
      <c r="B35" s="695" t="s">
        <v>1176</v>
      </c>
    </row>
    <row r="36" spans="1:2">
      <c r="A36" s="33"/>
      <c r="B36" s="695"/>
    </row>
    <row r="37" spans="1:2" ht="56">
      <c r="A37" s="695" t="s">
        <v>1177</v>
      </c>
      <c r="B37" s="695" t="s">
        <v>1178</v>
      </c>
    </row>
    <row r="39" spans="1:2" ht="42">
      <c r="A39" s="695" t="s">
        <v>1179</v>
      </c>
      <c r="B39" s="695" t="s">
        <v>1180</v>
      </c>
    </row>
    <row r="41" spans="1:2" ht="28">
      <c r="A41" s="695" t="s">
        <v>1181</v>
      </c>
      <c r="B41" s="695" t="s">
        <v>1182</v>
      </c>
    </row>
    <row r="43" spans="1:2" ht="28">
      <c r="A43" s="695" t="s">
        <v>1183</v>
      </c>
      <c r="B43" s="695" t="s">
        <v>1184</v>
      </c>
    </row>
    <row r="44" spans="1:2">
      <c r="A44" s="695"/>
      <c r="B44" s="695" t="s">
        <v>1185</v>
      </c>
    </row>
    <row r="45" spans="1:2" ht="28">
      <c r="A45" s="695" t="s">
        <v>1186</v>
      </c>
      <c r="B45" s="695" t="s">
        <v>1187</v>
      </c>
    </row>
    <row r="46" spans="1:2">
      <c r="A46" s="695"/>
      <c r="B46" s="695" t="s">
        <v>1185</v>
      </c>
    </row>
    <row r="47" spans="1:2" ht="28">
      <c r="A47" s="695" t="s">
        <v>1188</v>
      </c>
      <c r="B47" s="695" t="s">
        <v>1189</v>
      </c>
    </row>
    <row r="48" spans="1:2">
      <c r="A48" s="695"/>
      <c r="B48" s="695" t="s">
        <v>1185</v>
      </c>
    </row>
    <row r="49" spans="1:2" ht="42">
      <c r="A49" s="695" t="s">
        <v>1190</v>
      </c>
      <c r="B49" s="695" t="s">
        <v>1191</v>
      </c>
    </row>
    <row r="50" spans="1:2">
      <c r="A50" s="695"/>
      <c r="B50" s="695" t="s">
        <v>1185</v>
      </c>
    </row>
    <row r="51" spans="1:2" ht="28">
      <c r="A51" s="695" t="s">
        <v>1192</v>
      </c>
      <c r="B51" s="695" t="s">
        <v>1193</v>
      </c>
    </row>
    <row r="53" spans="1:2" ht="28">
      <c r="A53" s="695" t="s">
        <v>1194</v>
      </c>
      <c r="B53" s="695" t="s">
        <v>1195</v>
      </c>
    </row>
    <row r="54" spans="1:2">
      <c r="A54" s="695"/>
      <c r="B54" s="695" t="s">
        <v>1185</v>
      </c>
    </row>
    <row r="55" spans="1:2">
      <c r="A55" s="695" t="s">
        <v>1196</v>
      </c>
      <c r="B55" s="695" t="s">
        <v>1197</v>
      </c>
    </row>
    <row r="56" spans="1:2">
      <c r="A56" s="695"/>
      <c r="B56" s="695" t="s">
        <v>1185</v>
      </c>
    </row>
    <row r="57" spans="1:2">
      <c r="A57" s="695" t="s">
        <v>1198</v>
      </c>
      <c r="B57" s="695" t="s">
        <v>1199</v>
      </c>
    </row>
    <row r="59" spans="1:2" ht="42">
      <c r="A59" s="695" t="s">
        <v>1200</v>
      </c>
      <c r="B59" s="695" t="s">
        <v>1201</v>
      </c>
    </row>
    <row r="60" spans="1:2">
      <c r="A60" s="695"/>
      <c r="B60" s="695"/>
    </row>
    <row r="61" spans="1:2" ht="74.5" customHeight="1">
      <c r="A61" s="695" t="s">
        <v>1202</v>
      </c>
      <c r="B61" s="695" t="s">
        <v>1203</v>
      </c>
    </row>
    <row r="62" spans="1:2">
      <c r="A62" s="695"/>
      <c r="B62" s="695" t="s">
        <v>1185</v>
      </c>
    </row>
    <row r="63" spans="1:2" ht="28">
      <c r="A63" s="695" t="s">
        <v>1204</v>
      </c>
      <c r="B63" s="695" t="s">
        <v>1205</v>
      </c>
    </row>
    <row r="64" spans="1:2">
      <c r="A64" s="695"/>
      <c r="B64" s="695" t="s">
        <v>1185</v>
      </c>
    </row>
    <row r="65" spans="1:2" ht="28">
      <c r="A65" s="695" t="s">
        <v>1206</v>
      </c>
      <c r="B65" s="695" t="s">
        <v>1207</v>
      </c>
    </row>
    <row r="66" spans="1:2" ht="42">
      <c r="A66" s="695" t="s">
        <v>1208</v>
      </c>
      <c r="B66" s="695" t="s">
        <v>1209</v>
      </c>
    </row>
    <row r="67" spans="1:2" ht="28">
      <c r="A67" s="1085" t="s">
        <v>1210</v>
      </c>
      <c r="B67" s="695" t="s">
        <v>1211</v>
      </c>
    </row>
    <row r="68" spans="1:2" ht="42">
      <c r="A68" s="1085"/>
      <c r="B68" s="76" t="s">
        <v>1212</v>
      </c>
    </row>
    <row r="69" spans="1:2">
      <c r="A69" s="706" t="s">
        <v>1213</v>
      </c>
      <c r="B69" s="695" t="s">
        <v>1214</v>
      </c>
    </row>
    <row r="70" spans="1:2" ht="28">
      <c r="A70" s="706" t="s">
        <v>1215</v>
      </c>
      <c r="B70" s="695" t="s">
        <v>1216</v>
      </c>
    </row>
    <row r="71" spans="1:2" ht="56">
      <c r="A71" s="706" t="s">
        <v>1217</v>
      </c>
      <c r="B71" s="695" t="s">
        <v>1218</v>
      </c>
    </row>
    <row r="73" spans="1:2" ht="42">
      <c r="A73" s="695" t="s">
        <v>1219</v>
      </c>
      <c r="B73" s="695" t="s">
        <v>1220</v>
      </c>
    </row>
    <row r="76" spans="1:2" ht="140">
      <c r="A76" s="695" t="s">
        <v>1221</v>
      </c>
      <c r="B76" s="695" t="s">
        <v>1222</v>
      </c>
    </row>
    <row r="78" spans="1:2" ht="42">
      <c r="A78" s="695" t="s">
        <v>1223</v>
      </c>
      <c r="B78" s="695" t="s">
        <v>1224</v>
      </c>
    </row>
    <row r="80" spans="1:2" ht="28">
      <c r="A80" s="695" t="s">
        <v>1225</v>
      </c>
      <c r="B80" s="695" t="s">
        <v>1226</v>
      </c>
    </row>
    <row r="82" spans="1:2" ht="84">
      <c r="A82" s="695" t="s">
        <v>1227</v>
      </c>
      <c r="B82" s="695" t="s">
        <v>1228</v>
      </c>
    </row>
    <row r="83" spans="1:2">
      <c r="A83" s="695"/>
      <c r="B83" s="695" t="s">
        <v>1185</v>
      </c>
    </row>
    <row r="84" spans="1:2">
      <c r="A84" s="695" t="s">
        <v>1229</v>
      </c>
      <c r="B84" s="695" t="s">
        <v>1230</v>
      </c>
    </row>
    <row r="86" spans="1:2" ht="42">
      <c r="A86" s="695" t="s">
        <v>1231</v>
      </c>
      <c r="B86" s="695" t="s">
        <v>1232</v>
      </c>
    </row>
    <row r="88" spans="1:2" ht="42">
      <c r="A88" s="695" t="s">
        <v>1233</v>
      </c>
      <c r="B88" s="695" t="s">
        <v>1234</v>
      </c>
    </row>
    <row r="90" spans="1:2" ht="28">
      <c r="A90" s="695" t="s">
        <v>1235</v>
      </c>
      <c r="B90" s="695" t="s">
        <v>1236</v>
      </c>
    </row>
    <row r="92" spans="1:2" ht="42">
      <c r="A92" s="695" t="s">
        <v>1237</v>
      </c>
      <c r="B92" s="695" t="s">
        <v>1238</v>
      </c>
    </row>
    <row r="94" spans="1:2" ht="56">
      <c r="A94" s="695" t="s">
        <v>1239</v>
      </c>
      <c r="B94" s="695" t="s">
        <v>1240</v>
      </c>
    </row>
    <row r="96" spans="1:2">
      <c r="A96" s="695" t="s">
        <v>1241</v>
      </c>
      <c r="B96" s="695" t="s">
        <v>1242</v>
      </c>
    </row>
    <row r="98" spans="1:2" ht="42">
      <c r="A98" s="695" t="s">
        <v>1243</v>
      </c>
      <c r="B98" s="695" t="s">
        <v>1244</v>
      </c>
    </row>
    <row r="99" spans="1:2">
      <c r="A99" s="695"/>
      <c r="B99" s="695"/>
    </row>
    <row r="100" spans="1:2" ht="28">
      <c r="A100" s="695" t="s">
        <v>1245</v>
      </c>
      <c r="B100" s="695" t="s">
        <v>1246</v>
      </c>
    </row>
    <row r="102" spans="1:2" ht="28">
      <c r="A102" s="695" t="s">
        <v>1247</v>
      </c>
      <c r="B102" s="695" t="s">
        <v>1248</v>
      </c>
    </row>
    <row r="103" spans="1:2">
      <c r="A103" s="695"/>
      <c r="B103" s="695" t="s">
        <v>1185</v>
      </c>
    </row>
    <row r="104" spans="1:2" ht="56">
      <c r="A104" s="695" t="s">
        <v>1249</v>
      </c>
      <c r="B104" s="695" t="s">
        <v>1250</v>
      </c>
    </row>
    <row r="105" spans="1:2">
      <c r="A105" s="695"/>
      <c r="B105" s="695" t="s">
        <v>1185</v>
      </c>
    </row>
    <row r="106" spans="1:2" ht="28">
      <c r="A106" s="695" t="s">
        <v>1251</v>
      </c>
      <c r="B106" s="695" t="s">
        <v>1252</v>
      </c>
    </row>
    <row r="107" spans="1:2">
      <c r="A107" s="695"/>
      <c r="B107" s="695" t="s">
        <v>1185</v>
      </c>
    </row>
    <row r="108" spans="1:2" ht="56">
      <c r="A108" s="695" t="s">
        <v>1253</v>
      </c>
      <c r="B108" s="695" t="s">
        <v>1254</v>
      </c>
    </row>
  </sheetData>
  <mergeCells count="1">
    <mergeCell ref="A67:A68"/>
  </mergeCells>
  <phoneticPr fontId="7" type="noConversion"/>
  <pageMargins left="0.75" right="0.75" top="1" bottom="1" header="0.5" footer="0.5"/>
  <pageSetup paperSize="9" scale="84" orientation="portrait" horizontalDpi="4294967294" r:id="rId1"/>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92D050"/>
  </sheetPr>
  <dimension ref="A1:D48"/>
  <sheetViews>
    <sheetView view="pageBreakPreview" zoomScaleNormal="75" zoomScaleSheetLayoutView="100" workbookViewId="0">
      <selection activeCell="B37" sqref="B37"/>
    </sheetView>
  </sheetViews>
  <sheetFormatPr defaultColWidth="9" defaultRowHeight="12.5"/>
  <cols>
    <col min="1" max="1" width="40.453125" style="377" customWidth="1"/>
    <col min="2" max="2" width="48.7265625" style="377" customWidth="1"/>
    <col min="3" max="3" width="9" style="355"/>
    <col min="4" max="4" width="26" style="355" hidden="1" customWidth="1"/>
    <col min="5" max="16384" width="9" style="355"/>
  </cols>
  <sheetData>
    <row r="1" spans="1:3" ht="163.5" customHeight="1">
      <c r="A1" s="353"/>
      <c r="B1" s="354" t="s">
        <v>1255</v>
      </c>
    </row>
    <row r="2" spans="1:3" ht="14">
      <c r="A2" s="356" t="s">
        <v>1256</v>
      </c>
      <c r="B2" s="357"/>
    </row>
    <row r="3" spans="1:3" ht="14">
      <c r="A3" s="358" t="s">
        <v>1257</v>
      </c>
      <c r="B3" s="359" t="str">
        <f>'1 Basic Info'!C7</f>
        <v>Ottawa Valley Forest</v>
      </c>
    </row>
    <row r="4" spans="1:3" ht="14">
      <c r="A4" s="358" t="s">
        <v>1258</v>
      </c>
      <c r="B4" s="359" t="str">
        <f>Cover!D7</f>
        <v>SA-FM/COC-002701</v>
      </c>
    </row>
    <row r="5" spans="1:3" ht="42" customHeight="1">
      <c r="A5" s="358" t="s">
        <v>1259</v>
      </c>
      <c r="B5" s="386" t="str">
        <f>'1 Basic Info'!C11</f>
        <v>195 Brazeau Rd., RR3, Pembroke, Ontario, K8A 6W4</v>
      </c>
      <c r="C5" s="488"/>
    </row>
    <row r="6" spans="1:3" ht="14">
      <c r="A6" s="358" t="s">
        <v>81</v>
      </c>
      <c r="B6" s="386" t="str">
        <f>'1 Basic Info'!C12</f>
        <v>Canada</v>
      </c>
    </row>
    <row r="7" spans="1:3" ht="14">
      <c r="A7" s="358" t="s">
        <v>1260</v>
      </c>
      <c r="B7" s="359">
        <f>'1 Basic Info'!C25</f>
        <v>1</v>
      </c>
    </row>
    <row r="8" spans="1:3" ht="14">
      <c r="A8" s="358" t="s">
        <v>1261</v>
      </c>
      <c r="B8" s="359">
        <f>'1 Basic Info'!C48</f>
        <v>247424</v>
      </c>
    </row>
    <row r="9" spans="1:3" ht="14">
      <c r="A9" s="358" t="s">
        <v>1262</v>
      </c>
      <c r="B9" s="359" t="s">
        <v>3198</v>
      </c>
    </row>
    <row r="10" spans="1:3" ht="14">
      <c r="A10" s="358" t="s">
        <v>1263</v>
      </c>
      <c r="B10" s="359" t="s">
        <v>3199</v>
      </c>
    </row>
    <row r="11" spans="1:3" ht="14">
      <c r="A11" s="489" t="s">
        <v>1264</v>
      </c>
      <c r="B11" s="360" t="s">
        <v>3200</v>
      </c>
    </row>
    <row r="12" spans="1:3" ht="14">
      <c r="A12" s="361"/>
      <c r="B12" s="361"/>
    </row>
    <row r="13" spans="1:3" ht="14">
      <c r="A13" s="362" t="s">
        <v>1265</v>
      </c>
      <c r="B13" s="363"/>
    </row>
    <row r="14" spans="1:3" ht="14">
      <c r="A14" s="364" t="s">
        <v>1266</v>
      </c>
      <c r="B14" s="365" t="s">
        <v>1092</v>
      </c>
    </row>
    <row r="15" spans="1:3" ht="17.25" customHeight="1">
      <c r="A15" s="364" t="s">
        <v>1267</v>
      </c>
      <c r="B15" s="365" t="s">
        <v>3080</v>
      </c>
    </row>
    <row r="16" spans="1:3" ht="14">
      <c r="A16" s="364" t="s">
        <v>1268</v>
      </c>
      <c r="B16" s="365" t="s">
        <v>2359</v>
      </c>
    </row>
    <row r="17" spans="1:4" ht="14">
      <c r="A17" s="366" t="s">
        <v>1269</v>
      </c>
      <c r="B17" s="944" t="s">
        <v>3623</v>
      </c>
    </row>
    <row r="18" spans="1:4" ht="14">
      <c r="A18" s="367"/>
      <c r="B18" s="367"/>
    </row>
    <row r="19" spans="1:4" s="369" customFormat="1" ht="14">
      <c r="A19" s="362" t="s">
        <v>1270</v>
      </c>
      <c r="B19" s="368"/>
    </row>
    <row r="20" spans="1:4" s="369" customFormat="1" ht="14">
      <c r="A20" s="364" t="s">
        <v>1271</v>
      </c>
      <c r="B20" s="370"/>
    </row>
    <row r="21" spans="1:4" s="369" customFormat="1" ht="14">
      <c r="A21" s="364" t="s">
        <v>1272</v>
      </c>
      <c r="B21" s="370"/>
    </row>
    <row r="22" spans="1:4" s="369" customFormat="1" ht="14">
      <c r="A22" s="364" t="s">
        <v>1273</v>
      </c>
      <c r="B22" s="370">
        <v>3</v>
      </c>
    </row>
    <row r="23" spans="1:4" s="369" customFormat="1" ht="14">
      <c r="A23" s="364" t="s">
        <v>1274</v>
      </c>
      <c r="B23" s="370">
        <v>2</v>
      </c>
    </row>
    <row r="24" spans="1:4" s="369" customFormat="1" ht="14">
      <c r="A24" s="364" t="s">
        <v>1275</v>
      </c>
      <c r="B24" s="370"/>
    </row>
    <row r="25" spans="1:4" s="369" customFormat="1" ht="14">
      <c r="A25" s="366" t="s">
        <v>1276</v>
      </c>
      <c r="B25" s="371" t="s">
        <v>1277</v>
      </c>
    </row>
    <row r="26" spans="1:4" s="369" customFormat="1" ht="14">
      <c r="A26" s="361"/>
      <c r="B26" s="361"/>
    </row>
    <row r="27" spans="1:4" s="369" customFormat="1" ht="80.25" customHeight="1">
      <c r="A27" s="372" t="s">
        <v>1278</v>
      </c>
      <c r="B27" s="373" t="s">
        <v>1292</v>
      </c>
    </row>
    <row r="28" spans="1:4" s="369" customFormat="1" ht="29.25" customHeight="1" thickBot="1">
      <c r="A28" s="536" t="str">
        <f>IF(B27="I recommend the certificate be *not issued/withdrawn/suspended/terminated because (* state below as appropriate and include reason).",D36,"")</f>
        <v/>
      </c>
      <c r="B28" s="387"/>
    </row>
    <row r="29" spans="1:4" s="369" customFormat="1" ht="29.25" customHeight="1">
      <c r="A29" s="534" t="s">
        <v>1280</v>
      </c>
      <c r="B29" s="490" t="s">
        <v>1281</v>
      </c>
    </row>
    <row r="30" spans="1:4" s="369" customFormat="1" ht="24.75" customHeight="1">
      <c r="A30" s="535"/>
      <c r="B30" s="336"/>
    </row>
    <row r="31" spans="1:4" s="369" customFormat="1" ht="14">
      <c r="A31" s="388" t="s">
        <v>1282</v>
      </c>
      <c r="B31" s="945">
        <v>44504</v>
      </c>
    </row>
    <row r="32" spans="1:4" s="369" customFormat="1" ht="14">
      <c r="A32" s="367"/>
      <c r="B32" s="374"/>
      <c r="D32" s="369" t="s">
        <v>1283</v>
      </c>
    </row>
    <row r="33" spans="1:4" s="369" customFormat="1" ht="14">
      <c r="A33" s="362" t="s">
        <v>1284</v>
      </c>
      <c r="B33" s="375" t="s">
        <v>3629</v>
      </c>
      <c r="C33" s="358"/>
      <c r="D33" s="369" t="s">
        <v>1285</v>
      </c>
    </row>
    <row r="34" spans="1:4" s="377" customFormat="1" ht="14">
      <c r="A34" s="376" t="s">
        <v>1286</v>
      </c>
      <c r="B34" s="336" t="s">
        <v>1283</v>
      </c>
    </row>
    <row r="35" spans="1:4" s="377" customFormat="1" ht="68.25" customHeight="1">
      <c r="A35" s="378" t="s">
        <v>1287</v>
      </c>
      <c r="B35" s="379"/>
    </row>
    <row r="36" spans="1:4" s="377" customFormat="1" ht="14">
      <c r="A36" s="389" t="s">
        <v>1288</v>
      </c>
      <c r="B36" s="946">
        <v>44504</v>
      </c>
      <c r="D36" s="377" t="s">
        <v>1289</v>
      </c>
    </row>
    <row r="37" spans="1:4" ht="14">
      <c r="A37" s="369"/>
      <c r="B37" s="369"/>
    </row>
    <row r="38" spans="1:4" s="380" customFormat="1" ht="10.5">
      <c r="A38" s="1087" t="s">
        <v>51</v>
      </c>
      <c r="B38" s="1087"/>
    </row>
    <row r="39" spans="1:4" s="380" customFormat="1" ht="10.5">
      <c r="A39" s="1086" t="s">
        <v>52</v>
      </c>
      <c r="B39" s="1086"/>
    </row>
    <row r="40" spans="1:4" s="380" customFormat="1" ht="10.5">
      <c r="A40" s="1086" t="s">
        <v>1290</v>
      </c>
      <c r="B40" s="1086"/>
    </row>
    <row r="41" spans="1:4" s="380" customFormat="1" ht="10.5">
      <c r="A41" s="707"/>
      <c r="B41" s="707"/>
    </row>
    <row r="42" spans="1:4" s="380" customFormat="1" ht="10.5">
      <c r="A42" s="1086" t="s">
        <v>54</v>
      </c>
      <c r="B42" s="1086"/>
    </row>
    <row r="43" spans="1:4" s="380" customFormat="1" ht="10.5">
      <c r="A43" s="1086" t="s">
        <v>55</v>
      </c>
      <c r="B43" s="1086"/>
    </row>
    <row r="46" spans="1:4" ht="91.5" customHeight="1">
      <c r="D46" s="382" t="s">
        <v>1279</v>
      </c>
    </row>
    <row r="47" spans="1:4" ht="76.5" customHeight="1">
      <c r="D47" s="381" t="s">
        <v>1291</v>
      </c>
    </row>
    <row r="48" spans="1:4" ht="91.5" customHeight="1">
      <c r="D48" s="381" t="s">
        <v>1292</v>
      </c>
    </row>
  </sheetData>
  <sheetProtection formatCells="0" formatColumns="0" formatRows="0" insertColumns="0" insertRows="0" insertHyperlinks="0" deleteColumns="0" deleteRows="0" sort="0" autoFilter="0" pivotTables="0"/>
  <mergeCells count="5">
    <mergeCell ref="A42:B42"/>
    <mergeCell ref="A43:B43"/>
    <mergeCell ref="A38:B38"/>
    <mergeCell ref="A39:B39"/>
    <mergeCell ref="A40:B40"/>
  </mergeCells>
  <phoneticPr fontId="7" type="noConversion"/>
  <conditionalFormatting sqref="B27">
    <cfRule type="containsText" dxfId="17" priority="2" operator="containsText" text="I recommend the certification decision is referred to the SA Certification Committee for approval.">
      <formula>NOT(ISERROR(SEARCH("I recommend the certification decision is referred to the SA Certification Committee for approval.",B27)))</formula>
    </cfRule>
    <cfRule type="containsText" dxfId="16" priority="3" operator="containsText" text="I recommend the certificate be *not issued/withdrawn/suspended/terminated because (* state below as appropriate and include reason).">
      <formula>NOT(ISERROR(SEARCH("I recommend the certificate be *not issued/withdrawn/suspended/terminated because (* state below as appropriate and include reason).",B27)))</formula>
    </cfRule>
  </conditionalFormatting>
  <conditionalFormatting sqref="B34">
    <cfRule type="containsText" dxfId="15" priority="1" operator="containsText" text="Not Approved">
      <formula>NOT(ISERROR(SEARCH("Not Approved",B34)))</formula>
    </cfRule>
  </conditionalFormatting>
  <dataValidations count="3">
    <dataValidation type="list" allowBlank="1" showInputMessage="1" showErrorMessage="1" prompt="Select Approved or Not Approved from the drop down list" sqref="B34" xr:uid="{00000000-0002-0000-1700-000001000000}">
      <formula1>$D$32:$D$33</formula1>
    </dataValidation>
    <dataValidation type="list" allowBlank="1" showInputMessage="1" showErrorMessage="1" prompt="Select a recommendation from the drop down list" sqref="B30" xr:uid="{00000000-0002-0000-1700-000000000000}">
      <formula1>$D$47:$D$48</formula1>
    </dataValidation>
    <dataValidation type="list" allowBlank="1" showInputMessage="1" showErrorMessage="1" prompt="Select a recommendation from the drop down list" sqref="B27" xr:uid="{57950A61-5466-4229-B9B1-FA73CE4EF03E}">
      <formula1>$D$46:$D$48</formula1>
    </dataValidation>
  </dataValidations>
  <pageMargins left="0.75" right="0.75" top="1" bottom="1" header="0.5" footer="0.5"/>
  <pageSetup paperSize="9" scale="79" orientation="portrait" horizontalDpi="4294967294" r:id="rId1"/>
  <headerFooter alignWithMargins="0"/>
  <drawing r:id="rId2"/>
  <legacyDrawing r:id="rId3"/>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BN101"/>
  <sheetViews>
    <sheetView view="pageBreakPreview" zoomScaleNormal="100" zoomScaleSheetLayoutView="100" workbookViewId="0">
      <selection activeCell="D22" sqref="D22"/>
    </sheetView>
  </sheetViews>
  <sheetFormatPr defaultColWidth="8" defaultRowHeight="12.5"/>
  <cols>
    <col min="1" max="1" width="23.7265625" style="83" customWidth="1"/>
    <col min="2" max="2" width="21.7265625" style="83" customWidth="1"/>
    <col min="3" max="3" width="17.81640625" style="82" customWidth="1"/>
    <col min="4" max="4" width="30.1796875" style="82" customWidth="1"/>
    <col min="5" max="12" width="8" style="82" customWidth="1"/>
    <col min="13" max="16384" width="8" style="83"/>
  </cols>
  <sheetData>
    <row r="1" spans="1:66" ht="143.25" customHeight="1">
      <c r="A1" s="80"/>
      <c r="B1" s="1088" t="s">
        <v>1293</v>
      </c>
      <c r="C1" s="1089"/>
      <c r="D1" s="81"/>
      <c r="M1" s="82"/>
      <c r="N1" s="82"/>
      <c r="O1" s="82"/>
      <c r="P1" s="82"/>
      <c r="Q1" s="82"/>
      <c r="R1" s="82"/>
      <c r="S1" s="82"/>
      <c r="T1" s="82"/>
      <c r="U1" s="82"/>
      <c r="V1" s="82"/>
      <c r="W1" s="82"/>
      <c r="X1" s="82"/>
      <c r="Y1" s="82"/>
      <c r="Z1" s="82"/>
      <c r="AA1" s="82"/>
      <c r="AB1" s="82"/>
      <c r="AC1" s="82"/>
      <c r="AD1" s="82"/>
      <c r="AE1" s="82"/>
      <c r="AF1" s="82"/>
      <c r="AG1" s="82"/>
      <c r="AH1" s="82"/>
      <c r="AI1" s="82"/>
      <c r="AJ1" s="82"/>
      <c r="AK1" s="82"/>
      <c r="AL1" s="82"/>
      <c r="AM1" s="82"/>
      <c r="AN1" s="82"/>
      <c r="AO1" s="82"/>
      <c r="AP1" s="82"/>
      <c r="AQ1" s="82"/>
      <c r="AR1" s="82"/>
      <c r="AS1" s="82"/>
      <c r="AT1" s="82"/>
      <c r="AU1" s="82"/>
      <c r="AV1" s="82"/>
      <c r="AW1" s="82"/>
      <c r="AX1" s="82"/>
      <c r="AY1" s="82"/>
      <c r="AZ1" s="82"/>
      <c r="BA1" s="82"/>
      <c r="BB1" s="82"/>
      <c r="BC1" s="82"/>
      <c r="BD1" s="82"/>
      <c r="BE1" s="82"/>
      <c r="BF1" s="82"/>
      <c r="BG1" s="82"/>
      <c r="BH1" s="82"/>
      <c r="BI1" s="82"/>
      <c r="BJ1" s="82"/>
      <c r="BK1" s="82"/>
      <c r="BL1" s="82"/>
      <c r="BM1" s="82"/>
      <c r="BN1" s="82"/>
    </row>
    <row r="2" spans="1:66" ht="9.75" customHeight="1">
      <c r="A2" s="84"/>
      <c r="B2" s="84"/>
      <c r="C2" s="85"/>
      <c r="D2" s="85"/>
      <c r="M2" s="82"/>
      <c r="N2" s="82"/>
      <c r="O2" s="82"/>
      <c r="P2" s="82"/>
      <c r="Q2" s="82"/>
      <c r="R2" s="82"/>
      <c r="S2" s="82"/>
      <c r="T2" s="82"/>
      <c r="U2" s="82"/>
      <c r="V2" s="82"/>
      <c r="W2" s="82"/>
      <c r="X2" s="82"/>
      <c r="Y2" s="82"/>
      <c r="Z2" s="82"/>
      <c r="AA2" s="82"/>
      <c r="AB2" s="82"/>
      <c r="AC2" s="82"/>
      <c r="AD2" s="82"/>
      <c r="AE2" s="82"/>
      <c r="AF2" s="82"/>
      <c r="AG2" s="82"/>
      <c r="AH2" s="82"/>
      <c r="AI2" s="82"/>
      <c r="AJ2" s="82"/>
      <c r="AK2" s="82"/>
      <c r="AL2" s="82"/>
      <c r="AM2" s="82"/>
      <c r="AN2" s="82"/>
      <c r="AO2" s="82"/>
      <c r="AP2" s="82"/>
      <c r="AQ2" s="82"/>
      <c r="AR2" s="82"/>
      <c r="AS2" s="82"/>
      <c r="AT2" s="82"/>
      <c r="AU2" s="82"/>
      <c r="AV2" s="82"/>
      <c r="AW2" s="82"/>
      <c r="AX2" s="82"/>
      <c r="AY2" s="82"/>
      <c r="AZ2" s="82"/>
      <c r="BA2" s="82"/>
      <c r="BB2" s="82"/>
      <c r="BC2" s="82"/>
      <c r="BD2" s="82"/>
      <c r="BE2" s="82"/>
      <c r="BF2" s="82"/>
      <c r="BG2" s="82"/>
      <c r="BH2" s="82"/>
      <c r="BI2" s="82"/>
      <c r="BJ2" s="82"/>
      <c r="BK2" s="82"/>
      <c r="BL2" s="82"/>
      <c r="BM2" s="82"/>
      <c r="BN2" s="82"/>
    </row>
    <row r="3" spans="1:66">
      <c r="A3" s="1090" t="s">
        <v>1294</v>
      </c>
      <c r="B3" s="1090"/>
      <c r="C3" s="1090"/>
      <c r="D3" s="1090"/>
      <c r="H3" s="383"/>
      <c r="M3" s="82"/>
      <c r="N3" s="82"/>
      <c r="O3" s="82"/>
      <c r="P3" s="82"/>
      <c r="Q3" s="82"/>
      <c r="R3" s="82"/>
      <c r="S3" s="82"/>
      <c r="T3" s="82"/>
      <c r="U3" s="82"/>
      <c r="V3" s="82"/>
      <c r="W3" s="82"/>
      <c r="X3" s="82"/>
      <c r="Y3" s="82"/>
      <c r="Z3" s="82"/>
      <c r="AA3" s="82"/>
      <c r="AB3" s="82"/>
      <c r="AC3" s="82"/>
      <c r="AD3" s="82"/>
      <c r="AE3" s="82"/>
      <c r="AF3" s="82"/>
      <c r="AG3" s="82"/>
      <c r="AH3" s="82"/>
      <c r="AI3" s="82"/>
      <c r="AJ3" s="82"/>
      <c r="AK3" s="82"/>
      <c r="AL3" s="82"/>
      <c r="AM3" s="82"/>
      <c r="AN3" s="82"/>
      <c r="AO3" s="82"/>
      <c r="AP3" s="82"/>
      <c r="AQ3" s="82"/>
      <c r="AR3" s="82"/>
      <c r="AS3" s="82"/>
      <c r="AT3" s="82"/>
      <c r="AU3" s="82"/>
      <c r="AV3" s="82"/>
      <c r="AW3" s="82"/>
      <c r="AX3" s="82"/>
      <c r="AY3" s="82"/>
      <c r="AZ3" s="82"/>
      <c r="BA3" s="82"/>
      <c r="BB3" s="82"/>
      <c r="BC3" s="82"/>
      <c r="BD3" s="82"/>
      <c r="BE3" s="82"/>
      <c r="BF3" s="82"/>
      <c r="BG3" s="82"/>
      <c r="BH3" s="82"/>
      <c r="BI3" s="82"/>
      <c r="BJ3" s="82"/>
      <c r="BK3" s="82"/>
      <c r="BL3" s="82"/>
      <c r="BM3" s="82"/>
      <c r="BN3" s="82"/>
    </row>
    <row r="4" spans="1:66" ht="14.25" customHeight="1">
      <c r="A4" s="1090"/>
      <c r="B4" s="1090"/>
      <c r="C4" s="1090"/>
      <c r="D4" s="1090"/>
      <c r="M4" s="82"/>
      <c r="N4" s="82"/>
      <c r="O4" s="82"/>
      <c r="P4" s="82"/>
      <c r="Q4" s="82"/>
      <c r="R4" s="82"/>
      <c r="S4" s="82"/>
      <c r="T4" s="82"/>
      <c r="U4" s="82"/>
      <c r="V4" s="82"/>
      <c r="W4" s="82"/>
      <c r="X4" s="82"/>
      <c r="Y4" s="82"/>
      <c r="Z4" s="82"/>
      <c r="AA4" s="82"/>
      <c r="AB4" s="82"/>
      <c r="AC4" s="82"/>
      <c r="AD4" s="82"/>
      <c r="AE4" s="82"/>
      <c r="AF4" s="82"/>
      <c r="AG4" s="82"/>
      <c r="AH4" s="82"/>
      <c r="AI4" s="82"/>
      <c r="AJ4" s="82"/>
      <c r="AK4" s="82"/>
      <c r="AL4" s="82"/>
      <c r="AM4" s="82"/>
      <c r="AN4" s="82"/>
      <c r="AO4" s="82"/>
      <c r="AP4" s="82"/>
      <c r="AQ4" s="82"/>
      <c r="AR4" s="82"/>
      <c r="AS4" s="82"/>
      <c r="AT4" s="82"/>
      <c r="AU4" s="82"/>
      <c r="AV4" s="82"/>
      <c r="AW4" s="82"/>
      <c r="AX4" s="82"/>
      <c r="AY4" s="82"/>
      <c r="AZ4" s="82"/>
      <c r="BA4" s="82"/>
      <c r="BB4" s="82"/>
      <c r="BC4" s="82"/>
      <c r="BD4" s="82"/>
      <c r="BE4" s="82"/>
      <c r="BF4" s="82"/>
      <c r="BG4" s="82"/>
      <c r="BH4" s="82"/>
      <c r="BI4" s="82"/>
      <c r="BJ4" s="82"/>
      <c r="BK4" s="82"/>
      <c r="BL4" s="82"/>
      <c r="BM4" s="82"/>
      <c r="BN4" s="82"/>
    </row>
    <row r="5" spans="1:66" ht="33.75" customHeight="1">
      <c r="A5" s="1090" t="s">
        <v>1295</v>
      </c>
      <c r="B5" s="1090"/>
      <c r="C5" s="1090"/>
      <c r="D5" s="1090"/>
      <c r="M5" s="82"/>
      <c r="N5" s="82"/>
      <c r="O5" s="82"/>
      <c r="P5" s="82"/>
      <c r="Q5" s="82"/>
      <c r="R5" s="82"/>
      <c r="S5" s="82"/>
      <c r="T5" s="82"/>
      <c r="U5" s="82"/>
      <c r="V5" s="82"/>
      <c r="W5" s="82"/>
      <c r="X5" s="82"/>
      <c r="Y5" s="82"/>
      <c r="Z5" s="82"/>
      <c r="AA5" s="82"/>
      <c r="AB5" s="82"/>
      <c r="AC5" s="82"/>
      <c r="AD5" s="82"/>
      <c r="AE5" s="82"/>
      <c r="AF5" s="82"/>
      <c r="AG5" s="82"/>
      <c r="AH5" s="82"/>
      <c r="AI5" s="82"/>
      <c r="AJ5" s="82"/>
      <c r="AK5" s="82"/>
      <c r="AL5" s="82"/>
      <c r="AM5" s="82"/>
      <c r="AN5" s="82"/>
      <c r="AO5" s="82"/>
      <c r="AP5" s="82"/>
      <c r="AQ5" s="82"/>
      <c r="AR5" s="82"/>
      <c r="AS5" s="82"/>
      <c r="AT5" s="82"/>
      <c r="AU5" s="82"/>
      <c r="AV5" s="82"/>
      <c r="AW5" s="82"/>
      <c r="AX5" s="82"/>
      <c r="AY5" s="82"/>
      <c r="AZ5" s="82"/>
      <c r="BA5" s="82"/>
      <c r="BB5" s="82"/>
      <c r="BC5" s="82"/>
      <c r="BD5" s="82"/>
      <c r="BE5" s="82"/>
      <c r="BF5" s="82"/>
      <c r="BG5" s="82"/>
      <c r="BH5" s="82"/>
      <c r="BI5" s="82"/>
      <c r="BJ5" s="82"/>
      <c r="BK5" s="82"/>
      <c r="BL5" s="82"/>
      <c r="BM5" s="82"/>
      <c r="BN5" s="82"/>
    </row>
    <row r="6" spans="1:66" s="88" customFormat="1" ht="14">
      <c r="A6" s="1091" t="s">
        <v>1296</v>
      </c>
      <c r="B6" s="1091"/>
      <c r="C6" s="1091"/>
      <c r="D6" s="86"/>
      <c r="E6" s="87"/>
      <c r="F6" s="87"/>
      <c r="G6" s="87"/>
      <c r="H6" s="87"/>
      <c r="I6" s="87"/>
      <c r="J6" s="87"/>
      <c r="K6" s="87"/>
      <c r="L6" s="87"/>
      <c r="M6" s="87"/>
      <c r="N6" s="87"/>
      <c r="O6" s="87"/>
      <c r="P6" s="87"/>
      <c r="Q6" s="87"/>
      <c r="R6" s="87"/>
      <c r="S6" s="87"/>
      <c r="T6" s="87"/>
      <c r="U6" s="87"/>
      <c r="V6" s="87"/>
      <c r="W6" s="87"/>
      <c r="X6" s="87"/>
      <c r="Y6" s="87"/>
      <c r="Z6" s="87"/>
      <c r="AA6" s="87"/>
      <c r="AB6" s="87"/>
      <c r="AC6" s="87"/>
      <c r="AD6" s="87"/>
      <c r="AE6" s="87"/>
      <c r="AF6" s="87"/>
      <c r="AG6" s="87"/>
      <c r="AH6" s="87"/>
      <c r="AI6" s="87"/>
      <c r="AJ6" s="87"/>
      <c r="AK6" s="87"/>
      <c r="AL6" s="87"/>
      <c r="AM6" s="87"/>
      <c r="AN6" s="87"/>
      <c r="AO6" s="87"/>
      <c r="AP6" s="87"/>
      <c r="AQ6" s="87"/>
      <c r="AR6" s="87"/>
      <c r="AS6" s="87"/>
      <c r="AT6" s="87"/>
      <c r="AU6" s="87"/>
      <c r="AV6" s="87"/>
      <c r="AW6" s="87"/>
      <c r="AX6" s="87"/>
      <c r="AY6" s="87"/>
      <c r="AZ6" s="87"/>
      <c r="BA6" s="87"/>
      <c r="BB6" s="87"/>
      <c r="BC6" s="87"/>
      <c r="BD6" s="87"/>
      <c r="BE6" s="87"/>
      <c r="BF6" s="87"/>
      <c r="BG6" s="87"/>
      <c r="BH6" s="87"/>
      <c r="BI6" s="87"/>
      <c r="BJ6" s="87"/>
      <c r="BK6" s="87"/>
      <c r="BL6" s="87"/>
      <c r="BM6" s="87"/>
      <c r="BN6" s="87"/>
    </row>
    <row r="7" spans="1:66" s="88" customFormat="1" ht="14">
      <c r="A7" s="86" t="s">
        <v>1257</v>
      </c>
      <c r="B7" s="1093" t="str">
        <f>'1 Basic Info'!C7</f>
        <v>Ottawa Valley Forest</v>
      </c>
      <c r="C7" s="1093"/>
      <c r="D7" s="1093"/>
      <c r="E7" s="87"/>
      <c r="F7" s="87"/>
      <c r="G7" s="87"/>
      <c r="H7" s="87"/>
      <c r="I7" s="87"/>
      <c r="J7" s="87"/>
      <c r="K7" s="87"/>
      <c r="L7" s="87"/>
      <c r="M7" s="87"/>
      <c r="N7" s="87"/>
      <c r="O7" s="87"/>
      <c r="P7" s="87"/>
      <c r="Q7" s="87"/>
      <c r="R7" s="87"/>
      <c r="S7" s="87"/>
      <c r="T7" s="87"/>
      <c r="U7" s="87"/>
      <c r="V7" s="87"/>
      <c r="W7" s="87"/>
      <c r="X7" s="87"/>
      <c r="Y7" s="87"/>
      <c r="Z7" s="87"/>
      <c r="AA7" s="87"/>
      <c r="AB7" s="87"/>
      <c r="AC7" s="87"/>
      <c r="AD7" s="87"/>
      <c r="AE7" s="87"/>
      <c r="AF7" s="87"/>
      <c r="AG7" s="87"/>
      <c r="AH7" s="87"/>
      <c r="AI7" s="87"/>
      <c r="AJ7" s="87"/>
      <c r="AK7" s="87"/>
      <c r="AL7" s="87"/>
      <c r="AM7" s="87"/>
      <c r="AN7" s="87"/>
      <c r="AO7" s="87"/>
      <c r="AP7" s="87"/>
      <c r="AQ7" s="87"/>
      <c r="AR7" s="87"/>
      <c r="AS7" s="87"/>
      <c r="AT7" s="87"/>
      <c r="AU7" s="87"/>
      <c r="AV7" s="87"/>
      <c r="AW7" s="87"/>
      <c r="AX7" s="87"/>
      <c r="AY7" s="87"/>
      <c r="AZ7" s="87"/>
      <c r="BA7" s="87"/>
      <c r="BB7" s="87"/>
      <c r="BC7" s="87"/>
      <c r="BD7" s="87"/>
      <c r="BE7" s="87"/>
      <c r="BF7" s="87"/>
      <c r="BG7" s="87"/>
      <c r="BH7" s="87"/>
      <c r="BI7" s="87"/>
      <c r="BJ7" s="87"/>
      <c r="BK7" s="87"/>
      <c r="BL7" s="87"/>
      <c r="BM7" s="87"/>
      <c r="BN7" s="87"/>
    </row>
    <row r="8" spans="1:66" s="88" customFormat="1" ht="14">
      <c r="A8" s="86" t="s">
        <v>1259</v>
      </c>
      <c r="B8" s="1093" t="str">
        <f>'1 Basic Info'!C11</f>
        <v>195 Brazeau Rd., RR3, Pembroke, Ontario, K8A 6W4</v>
      </c>
      <c r="C8" s="1093"/>
      <c r="D8" s="1093"/>
      <c r="E8" s="87"/>
      <c r="F8" s="87"/>
      <c r="G8" s="87"/>
      <c r="H8" s="87"/>
      <c r="I8" s="87"/>
      <c r="J8" s="87"/>
      <c r="K8" s="87"/>
      <c r="L8" s="87"/>
      <c r="M8" s="87"/>
      <c r="N8" s="87"/>
      <c r="O8" s="87"/>
      <c r="P8" s="87"/>
      <c r="Q8" s="87"/>
      <c r="R8" s="87"/>
      <c r="S8" s="87"/>
      <c r="T8" s="87"/>
      <c r="U8" s="87"/>
      <c r="V8" s="87"/>
      <c r="W8" s="87"/>
      <c r="X8" s="87"/>
      <c r="Y8" s="87"/>
      <c r="Z8" s="87"/>
      <c r="AA8" s="87"/>
      <c r="AB8" s="87"/>
      <c r="AC8" s="87"/>
      <c r="AD8" s="87"/>
      <c r="AE8" s="87"/>
      <c r="AF8" s="87"/>
      <c r="AG8" s="87"/>
      <c r="AH8" s="87"/>
      <c r="AI8" s="87"/>
      <c r="AJ8" s="87"/>
      <c r="AK8" s="87"/>
      <c r="AL8" s="87"/>
      <c r="AM8" s="87"/>
      <c r="AN8" s="87"/>
      <c r="AO8" s="87"/>
      <c r="AP8" s="87"/>
      <c r="AQ8" s="87"/>
      <c r="AR8" s="87"/>
      <c r="AS8" s="87"/>
      <c r="AT8" s="87"/>
      <c r="AU8" s="87"/>
      <c r="AV8" s="87"/>
      <c r="AW8" s="87"/>
      <c r="AX8" s="87"/>
      <c r="AY8" s="87"/>
      <c r="AZ8" s="87"/>
      <c r="BA8" s="87"/>
      <c r="BB8" s="87"/>
      <c r="BC8" s="87"/>
      <c r="BD8" s="87"/>
      <c r="BE8" s="87"/>
      <c r="BF8" s="87"/>
      <c r="BG8" s="87"/>
      <c r="BH8" s="87"/>
      <c r="BI8" s="87"/>
      <c r="BJ8" s="87"/>
      <c r="BK8" s="87"/>
      <c r="BL8" s="87"/>
      <c r="BM8" s="87"/>
      <c r="BN8" s="87"/>
    </row>
    <row r="9" spans="1:66" s="88" customFormat="1" ht="14">
      <c r="A9" s="86" t="s">
        <v>81</v>
      </c>
      <c r="B9" s="1093" t="str">
        <f>'1 Basic Info'!C12</f>
        <v>Canada</v>
      </c>
      <c r="C9" s="1093"/>
      <c r="D9" s="1093"/>
      <c r="E9" s="87"/>
      <c r="F9" s="87"/>
      <c r="G9" s="87"/>
      <c r="H9" s="87"/>
      <c r="I9" s="87"/>
      <c r="J9" s="87"/>
      <c r="K9" s="87"/>
      <c r="L9" s="87"/>
      <c r="M9" s="87"/>
      <c r="N9" s="87"/>
      <c r="O9" s="87"/>
      <c r="P9" s="87"/>
      <c r="Q9" s="87"/>
      <c r="R9" s="87"/>
      <c r="S9" s="87"/>
      <c r="T9" s="87"/>
      <c r="U9" s="87"/>
      <c r="V9" s="87"/>
      <c r="W9" s="87"/>
      <c r="X9" s="87"/>
      <c r="Y9" s="87"/>
      <c r="Z9" s="87"/>
      <c r="AA9" s="87"/>
      <c r="AB9" s="87"/>
      <c r="AC9" s="87"/>
      <c r="AD9" s="87"/>
      <c r="AE9" s="87"/>
      <c r="AF9" s="87"/>
      <c r="AG9" s="87"/>
      <c r="AH9" s="87"/>
      <c r="AI9" s="87"/>
      <c r="AJ9" s="87"/>
      <c r="AK9" s="87"/>
      <c r="AL9" s="87"/>
      <c r="AM9" s="87"/>
      <c r="AN9" s="87"/>
      <c r="AO9" s="87"/>
      <c r="AP9" s="87"/>
      <c r="AQ9" s="87"/>
      <c r="AR9" s="87"/>
      <c r="AS9" s="87"/>
      <c r="AT9" s="87"/>
      <c r="AU9" s="87"/>
      <c r="AV9" s="87"/>
      <c r="AW9" s="87"/>
      <c r="AX9" s="87"/>
      <c r="AY9" s="87"/>
      <c r="AZ9" s="87"/>
      <c r="BA9" s="87"/>
      <c r="BB9" s="87"/>
      <c r="BC9" s="87"/>
      <c r="BD9" s="87"/>
      <c r="BE9" s="87"/>
      <c r="BF9" s="87"/>
      <c r="BG9" s="87"/>
      <c r="BH9" s="87"/>
      <c r="BI9" s="87"/>
      <c r="BJ9" s="87"/>
      <c r="BK9" s="87"/>
      <c r="BL9" s="87"/>
      <c r="BM9" s="87"/>
      <c r="BN9" s="87"/>
    </row>
    <row r="10" spans="1:66" s="88" customFormat="1" ht="14">
      <c r="A10" s="86" t="s">
        <v>1297</v>
      </c>
      <c r="B10" s="1093" t="str">
        <f>Cover!D7</f>
        <v>SA-FM/COC-002701</v>
      </c>
      <c r="C10" s="1093"/>
      <c r="D10" s="708"/>
      <c r="E10" s="87"/>
      <c r="F10" s="87"/>
      <c r="G10" s="87"/>
      <c r="H10" s="87"/>
      <c r="I10" s="87"/>
      <c r="J10" s="87"/>
      <c r="K10" s="87"/>
      <c r="L10" s="87"/>
      <c r="M10" s="87"/>
      <c r="N10" s="87"/>
      <c r="O10" s="87"/>
      <c r="P10" s="87"/>
      <c r="Q10" s="87"/>
      <c r="R10" s="87"/>
      <c r="S10" s="87"/>
      <c r="T10" s="87"/>
      <c r="U10" s="87"/>
      <c r="V10" s="87"/>
      <c r="W10" s="87"/>
      <c r="X10" s="87"/>
      <c r="Y10" s="87"/>
      <c r="Z10" s="87"/>
      <c r="AA10" s="87"/>
      <c r="AB10" s="87"/>
      <c r="AC10" s="87"/>
      <c r="AD10" s="87"/>
      <c r="AE10" s="87"/>
      <c r="AF10" s="87"/>
      <c r="AG10" s="87"/>
      <c r="AH10" s="87"/>
      <c r="AI10" s="87"/>
      <c r="AJ10" s="87"/>
      <c r="AK10" s="87"/>
      <c r="AL10" s="87"/>
      <c r="AM10" s="87"/>
      <c r="AN10" s="87"/>
      <c r="AO10" s="87"/>
      <c r="AP10" s="87"/>
      <c r="AQ10" s="87"/>
      <c r="AR10" s="87"/>
      <c r="AS10" s="87"/>
      <c r="AT10" s="87"/>
      <c r="AU10" s="87"/>
      <c r="AV10" s="87"/>
      <c r="AW10" s="87"/>
      <c r="AX10" s="87"/>
      <c r="AY10" s="87"/>
      <c r="AZ10" s="87"/>
      <c r="BA10" s="87"/>
      <c r="BB10" s="87"/>
      <c r="BC10" s="87"/>
      <c r="BD10" s="87"/>
      <c r="BE10" s="87"/>
      <c r="BF10" s="87"/>
      <c r="BG10" s="87"/>
      <c r="BH10" s="87"/>
      <c r="BI10" s="87"/>
      <c r="BJ10" s="87"/>
      <c r="BK10" s="87"/>
      <c r="BL10" s="87"/>
      <c r="BM10" s="87"/>
      <c r="BN10" s="87"/>
    </row>
    <row r="11" spans="1:66" s="88" customFormat="1" ht="14">
      <c r="A11" s="86" t="s">
        <v>101</v>
      </c>
      <c r="B11" s="1093" t="str">
        <f>'1 Basic Info'!C21</f>
        <v>Single</v>
      </c>
      <c r="C11" s="1093"/>
      <c r="D11" s="708"/>
      <c r="E11" s="87"/>
      <c r="F11" s="87"/>
      <c r="G11" s="87"/>
      <c r="H11" s="87"/>
      <c r="I11" s="87"/>
      <c r="J11" s="87"/>
      <c r="K11" s="87"/>
      <c r="L11" s="87"/>
      <c r="M11" s="87"/>
      <c r="N11" s="87"/>
      <c r="O11" s="87"/>
      <c r="P11" s="87"/>
      <c r="Q11" s="87"/>
      <c r="R11" s="87"/>
      <c r="S11" s="87"/>
      <c r="T11" s="87"/>
      <c r="U11" s="87"/>
      <c r="V11" s="87"/>
      <c r="W11" s="87"/>
      <c r="X11" s="87"/>
      <c r="Y11" s="87"/>
      <c r="Z11" s="87"/>
      <c r="AA11" s="87"/>
      <c r="AB11" s="87"/>
      <c r="AC11" s="87"/>
      <c r="AD11" s="87"/>
      <c r="AE11" s="87"/>
      <c r="AF11" s="87"/>
      <c r="AG11" s="87"/>
      <c r="AH11" s="87"/>
      <c r="AI11" s="87"/>
      <c r="AJ11" s="87"/>
      <c r="AK11" s="87"/>
      <c r="AL11" s="87"/>
      <c r="AM11" s="87"/>
      <c r="AN11" s="87"/>
      <c r="AO11" s="87"/>
      <c r="AP11" s="87"/>
      <c r="AQ11" s="87"/>
      <c r="AR11" s="87"/>
      <c r="AS11" s="87"/>
      <c r="AT11" s="87"/>
      <c r="AU11" s="87"/>
      <c r="AV11" s="87"/>
      <c r="AW11" s="87"/>
      <c r="AX11" s="87"/>
      <c r="AY11" s="87"/>
      <c r="AZ11" s="87"/>
      <c r="BA11" s="87"/>
      <c r="BB11" s="87"/>
      <c r="BC11" s="87"/>
      <c r="BD11" s="87"/>
      <c r="BE11" s="87"/>
      <c r="BF11" s="87"/>
      <c r="BG11" s="87"/>
      <c r="BH11" s="87"/>
      <c r="BI11" s="87"/>
      <c r="BJ11" s="87"/>
      <c r="BK11" s="87"/>
      <c r="BL11" s="87"/>
      <c r="BM11" s="87"/>
      <c r="BN11" s="87"/>
    </row>
    <row r="12" spans="1:66" s="88" customFormat="1" ht="28">
      <c r="A12" s="86" t="s">
        <v>1298</v>
      </c>
      <c r="B12" s="89">
        <f>Cover!D9</f>
        <v>44516</v>
      </c>
      <c r="C12" s="708" t="s">
        <v>1299</v>
      </c>
      <c r="D12" s="873">
        <f>Cover!D10</f>
        <v>46341</v>
      </c>
      <c r="E12" s="87"/>
      <c r="F12" s="87"/>
      <c r="G12" s="87"/>
      <c r="H12" s="87"/>
      <c r="I12" s="87"/>
      <c r="J12" s="87"/>
      <c r="K12" s="87"/>
      <c r="L12" s="87"/>
      <c r="M12" s="87"/>
      <c r="N12" s="87"/>
      <c r="O12" s="87"/>
      <c r="P12" s="87"/>
      <c r="Q12" s="87"/>
      <c r="R12" s="87"/>
      <c r="S12" s="87"/>
      <c r="T12" s="87"/>
      <c r="U12" s="87"/>
      <c r="V12" s="87"/>
      <c r="W12" s="87"/>
      <c r="X12" s="87"/>
      <c r="Y12" s="87"/>
      <c r="Z12" s="87"/>
      <c r="AA12" s="87"/>
      <c r="AB12" s="87"/>
      <c r="AC12" s="87"/>
      <c r="AD12" s="87"/>
      <c r="AE12" s="87"/>
      <c r="AF12" s="87"/>
      <c r="AG12" s="87"/>
      <c r="AH12" s="87"/>
      <c r="AI12" s="87"/>
      <c r="AJ12" s="87"/>
      <c r="AK12" s="87"/>
      <c r="AL12" s="87"/>
      <c r="AM12" s="87"/>
      <c r="AN12" s="87"/>
      <c r="AO12" s="87"/>
      <c r="AP12" s="87"/>
      <c r="AQ12" s="87"/>
      <c r="AR12" s="87"/>
      <c r="AS12" s="87"/>
      <c r="AT12" s="87"/>
      <c r="AU12" s="87"/>
      <c r="AV12" s="87"/>
      <c r="AW12" s="87"/>
      <c r="AX12" s="87"/>
      <c r="AY12" s="87"/>
      <c r="AZ12" s="87"/>
      <c r="BA12" s="87"/>
      <c r="BB12" s="87"/>
      <c r="BC12" s="87"/>
      <c r="BD12" s="87"/>
      <c r="BE12" s="87"/>
      <c r="BF12" s="87"/>
      <c r="BG12" s="87"/>
      <c r="BH12" s="87"/>
      <c r="BI12" s="87"/>
      <c r="BJ12" s="87"/>
      <c r="BK12" s="87"/>
      <c r="BL12" s="87"/>
      <c r="BM12" s="87"/>
      <c r="BN12" s="87"/>
    </row>
    <row r="13" spans="1:66" s="88" customFormat="1" ht="14">
      <c r="A13" s="708"/>
      <c r="B13" s="442"/>
      <c r="C13" s="441"/>
      <c r="D13" s="441"/>
      <c r="E13" s="87"/>
      <c r="F13" s="87"/>
      <c r="G13" s="87"/>
      <c r="H13" s="87"/>
      <c r="I13" s="87"/>
      <c r="J13" s="87"/>
      <c r="K13" s="87"/>
      <c r="L13" s="87"/>
      <c r="M13" s="87"/>
      <c r="N13" s="87"/>
      <c r="O13" s="87"/>
      <c r="P13" s="87"/>
      <c r="Q13" s="87"/>
      <c r="R13" s="87"/>
      <c r="S13" s="87"/>
      <c r="T13" s="87"/>
      <c r="U13" s="87"/>
      <c r="V13" s="87"/>
      <c r="W13" s="87"/>
      <c r="X13" s="87"/>
      <c r="Y13" s="87"/>
      <c r="Z13" s="87"/>
      <c r="AA13" s="87"/>
      <c r="AB13" s="87"/>
      <c r="AC13" s="87"/>
      <c r="AD13" s="87"/>
      <c r="AE13" s="87"/>
      <c r="AF13" s="87"/>
      <c r="AG13" s="87"/>
      <c r="AH13" s="87"/>
      <c r="AI13" s="87"/>
      <c r="AJ13" s="87"/>
      <c r="AK13" s="87"/>
      <c r="AL13" s="87"/>
      <c r="AM13" s="87"/>
      <c r="AN13" s="87"/>
      <c r="AO13" s="87"/>
      <c r="AP13" s="87"/>
      <c r="AQ13" s="87"/>
      <c r="AR13" s="87"/>
      <c r="AS13" s="87"/>
      <c r="AT13" s="87"/>
      <c r="AU13" s="87"/>
      <c r="AV13" s="87"/>
      <c r="AW13" s="87"/>
      <c r="AX13" s="87"/>
      <c r="AY13" s="87"/>
      <c r="AZ13" s="87"/>
      <c r="BA13" s="87"/>
      <c r="BB13" s="87"/>
      <c r="BC13" s="87"/>
      <c r="BD13" s="87"/>
      <c r="BE13" s="87"/>
      <c r="BF13" s="87"/>
      <c r="BG13" s="87"/>
      <c r="BH13" s="87"/>
      <c r="BI13" s="87"/>
      <c r="BJ13" s="87"/>
      <c r="BK13" s="87"/>
      <c r="BL13" s="87"/>
      <c r="BM13" s="87"/>
      <c r="BN13" s="87"/>
    </row>
    <row r="14" spans="1:66" ht="18" customHeight="1">
      <c r="A14" s="1092" t="s">
        <v>1300</v>
      </c>
      <c r="B14" s="1091"/>
      <c r="C14" s="1091"/>
      <c r="D14" s="1091"/>
      <c r="M14" s="82"/>
      <c r="N14" s="82"/>
      <c r="O14" s="82"/>
      <c r="P14" s="82"/>
      <c r="Q14" s="82"/>
      <c r="R14" s="82"/>
      <c r="S14" s="82"/>
      <c r="T14" s="82"/>
      <c r="U14" s="82"/>
      <c r="V14" s="82"/>
      <c r="W14" s="82"/>
      <c r="X14" s="82"/>
      <c r="Y14" s="82"/>
      <c r="Z14" s="82"/>
      <c r="AA14" s="82"/>
      <c r="AB14" s="82"/>
      <c r="AC14" s="82"/>
      <c r="AD14" s="82"/>
      <c r="AE14" s="82"/>
      <c r="AF14" s="82"/>
      <c r="AG14" s="82"/>
      <c r="AH14" s="82"/>
      <c r="AI14" s="82"/>
      <c r="AJ14" s="82"/>
      <c r="AK14" s="82"/>
      <c r="AL14" s="82"/>
      <c r="AM14" s="82"/>
      <c r="AN14" s="82"/>
      <c r="AO14" s="82"/>
      <c r="AP14" s="82"/>
      <c r="AQ14" s="82"/>
      <c r="AR14" s="82"/>
      <c r="AS14" s="82"/>
      <c r="AT14" s="82"/>
      <c r="AU14" s="82"/>
      <c r="AV14" s="82"/>
      <c r="AW14" s="82"/>
      <c r="AX14" s="82"/>
      <c r="AY14" s="82"/>
      <c r="AZ14" s="82"/>
      <c r="BA14" s="82"/>
      <c r="BB14" s="82"/>
      <c r="BC14" s="82"/>
      <c r="BD14" s="82"/>
      <c r="BE14" s="82"/>
      <c r="BF14" s="82"/>
      <c r="BG14" s="82"/>
      <c r="BH14" s="82"/>
      <c r="BI14" s="82"/>
      <c r="BJ14" s="82"/>
      <c r="BK14" s="82"/>
      <c r="BL14" s="82"/>
      <c r="BM14" s="82"/>
      <c r="BN14" s="82"/>
    </row>
    <row r="15" spans="1:66" ht="33.75" customHeight="1">
      <c r="A15" s="1094" t="s">
        <v>1301</v>
      </c>
      <c r="B15" s="1091"/>
      <c r="C15" s="1091"/>
      <c r="D15" s="1091"/>
      <c r="E15" s="313" t="s">
        <v>1302</v>
      </c>
      <c r="M15" s="82"/>
      <c r="N15" s="82"/>
      <c r="O15" s="82"/>
      <c r="P15" s="82"/>
      <c r="Q15" s="82"/>
      <c r="R15" s="82"/>
      <c r="S15" s="82"/>
      <c r="T15" s="82"/>
      <c r="U15" s="82"/>
      <c r="V15" s="82"/>
      <c r="W15" s="82"/>
      <c r="X15" s="82"/>
      <c r="Y15" s="82"/>
      <c r="Z15" s="82"/>
      <c r="AA15" s="82"/>
      <c r="AB15" s="82"/>
      <c r="AC15" s="82"/>
      <c r="AD15" s="82"/>
      <c r="AE15" s="82"/>
      <c r="AF15" s="82"/>
      <c r="AG15" s="82"/>
      <c r="AH15" s="82"/>
      <c r="AI15" s="82"/>
      <c r="AJ15" s="82"/>
      <c r="AK15" s="82"/>
      <c r="AL15" s="82"/>
      <c r="AM15" s="82"/>
      <c r="AN15" s="82"/>
      <c r="AO15" s="82"/>
      <c r="AP15" s="82"/>
      <c r="AQ15" s="82"/>
      <c r="AR15" s="82"/>
      <c r="AS15" s="82"/>
      <c r="AT15" s="82"/>
      <c r="AU15" s="82"/>
      <c r="AV15" s="82"/>
      <c r="AW15" s="82"/>
      <c r="AX15" s="82"/>
      <c r="AY15" s="82"/>
      <c r="AZ15" s="82"/>
      <c r="BA15" s="82"/>
      <c r="BB15" s="82"/>
      <c r="BC15" s="82"/>
      <c r="BD15" s="82"/>
      <c r="BE15" s="82"/>
      <c r="BF15" s="82"/>
      <c r="BG15" s="82"/>
      <c r="BH15" s="82"/>
      <c r="BI15" s="82"/>
      <c r="BJ15" s="82"/>
      <c r="BK15" s="82"/>
      <c r="BL15" s="82"/>
      <c r="BM15" s="82"/>
      <c r="BN15" s="82"/>
    </row>
    <row r="16" spans="1:66" s="94" customFormat="1" ht="56">
      <c r="A16" s="91" t="s">
        <v>1303</v>
      </c>
      <c r="B16" s="92" t="s">
        <v>1304</v>
      </c>
      <c r="C16" s="92" t="s">
        <v>1305</v>
      </c>
      <c r="D16" s="92" t="s">
        <v>1306</v>
      </c>
      <c r="E16" s="93"/>
      <c r="F16" s="93"/>
      <c r="G16" s="93"/>
      <c r="H16" s="93"/>
      <c r="I16" s="93"/>
      <c r="J16" s="93"/>
      <c r="K16" s="93"/>
      <c r="L16" s="93"/>
      <c r="M16" s="93"/>
      <c r="N16" s="93"/>
      <c r="O16" s="93"/>
      <c r="P16" s="93"/>
      <c r="Q16" s="93"/>
      <c r="R16" s="93"/>
      <c r="S16" s="93"/>
      <c r="T16" s="93"/>
      <c r="U16" s="93"/>
      <c r="V16" s="93"/>
      <c r="W16" s="93"/>
      <c r="X16" s="93"/>
      <c r="Y16" s="93"/>
      <c r="Z16" s="93"/>
      <c r="AA16" s="93"/>
      <c r="AB16" s="93"/>
      <c r="AC16" s="93"/>
      <c r="AD16" s="93"/>
      <c r="AE16" s="93"/>
      <c r="AF16" s="93"/>
      <c r="AG16" s="93"/>
      <c r="AH16" s="93"/>
      <c r="AI16" s="93"/>
      <c r="AJ16" s="93"/>
      <c r="AK16" s="93"/>
      <c r="AL16" s="93"/>
      <c r="AM16" s="93"/>
      <c r="AN16" s="93"/>
      <c r="AO16" s="93"/>
      <c r="AP16" s="93"/>
      <c r="AQ16" s="93"/>
      <c r="AR16" s="93"/>
      <c r="AS16" s="93"/>
      <c r="AT16" s="93"/>
      <c r="AU16" s="93"/>
      <c r="AV16" s="93"/>
      <c r="AW16" s="93"/>
      <c r="AX16" s="93"/>
      <c r="AY16" s="93"/>
      <c r="AZ16" s="93"/>
      <c r="BA16" s="93"/>
      <c r="BB16" s="93"/>
      <c r="BC16" s="93"/>
      <c r="BD16" s="93"/>
      <c r="BE16" s="93"/>
      <c r="BF16" s="93"/>
      <c r="BG16" s="93"/>
      <c r="BH16" s="93"/>
      <c r="BI16" s="93"/>
      <c r="BJ16" s="93"/>
      <c r="BK16" s="93"/>
      <c r="BL16" s="93"/>
      <c r="BM16" s="93"/>
      <c r="BN16" s="93"/>
    </row>
    <row r="17" spans="1:66" s="96" customFormat="1" ht="212.5">
      <c r="A17" s="874" t="s">
        <v>3201</v>
      </c>
      <c r="B17" s="874" t="s">
        <v>3202</v>
      </c>
      <c r="C17" s="875" t="s">
        <v>1364</v>
      </c>
      <c r="D17" s="874" t="s">
        <v>3203</v>
      </c>
      <c r="E17" s="95"/>
      <c r="F17" s="95"/>
      <c r="G17" s="95"/>
      <c r="H17" s="95"/>
      <c r="I17" s="95"/>
      <c r="J17" s="95"/>
      <c r="K17" s="95"/>
      <c r="L17" s="95"/>
      <c r="M17" s="95"/>
      <c r="N17" s="95"/>
      <c r="O17" s="95"/>
      <c r="P17" s="95"/>
      <c r="Q17" s="95"/>
      <c r="R17" s="95"/>
      <c r="S17" s="95"/>
      <c r="T17" s="95"/>
      <c r="U17" s="95"/>
      <c r="V17" s="95"/>
      <c r="W17" s="95"/>
      <c r="X17" s="95"/>
      <c r="Y17" s="95"/>
      <c r="Z17" s="95"/>
      <c r="AA17" s="95"/>
      <c r="AB17" s="95"/>
      <c r="AC17" s="95"/>
      <c r="AD17" s="95"/>
      <c r="AE17" s="95"/>
      <c r="AF17" s="95"/>
      <c r="AG17" s="95"/>
      <c r="AH17" s="95"/>
      <c r="AI17" s="95"/>
      <c r="AJ17" s="95"/>
      <c r="AK17" s="95"/>
      <c r="AL17" s="95"/>
      <c r="AM17" s="95"/>
      <c r="AN17" s="95"/>
      <c r="AO17" s="95"/>
      <c r="AP17" s="95"/>
      <c r="AQ17" s="95"/>
      <c r="AR17" s="95"/>
      <c r="AS17" s="95"/>
      <c r="AT17" s="95"/>
      <c r="AU17" s="95"/>
      <c r="AV17" s="95"/>
      <c r="AW17" s="95"/>
      <c r="AX17" s="95"/>
      <c r="AY17" s="95"/>
      <c r="AZ17" s="95"/>
      <c r="BA17" s="95"/>
      <c r="BB17" s="95"/>
      <c r="BC17" s="95"/>
      <c r="BD17" s="95"/>
      <c r="BE17" s="95"/>
      <c r="BF17" s="95"/>
      <c r="BG17" s="95"/>
      <c r="BH17" s="95"/>
      <c r="BI17" s="95"/>
      <c r="BJ17" s="95"/>
      <c r="BK17" s="95"/>
      <c r="BL17" s="95"/>
      <c r="BM17" s="95"/>
      <c r="BN17" s="95"/>
    </row>
    <row r="18" spans="1:66" s="96" customFormat="1" ht="137.5">
      <c r="A18" s="874" t="s">
        <v>3201</v>
      </c>
      <c r="B18" s="874" t="s">
        <v>1368</v>
      </c>
      <c r="C18" s="875" t="s">
        <v>1367</v>
      </c>
      <c r="D18" s="874" t="s">
        <v>3204</v>
      </c>
      <c r="E18" s="95"/>
      <c r="F18" s="95"/>
      <c r="G18" s="95"/>
      <c r="H18" s="95"/>
      <c r="I18" s="95"/>
      <c r="J18" s="95"/>
      <c r="K18" s="95"/>
      <c r="L18" s="95"/>
      <c r="M18" s="95"/>
      <c r="N18" s="95"/>
      <c r="O18" s="95"/>
      <c r="P18" s="95"/>
      <c r="Q18" s="95"/>
      <c r="R18" s="95"/>
      <c r="S18" s="95"/>
      <c r="T18" s="95"/>
      <c r="U18" s="95"/>
      <c r="V18" s="95"/>
      <c r="W18" s="95"/>
      <c r="X18" s="95"/>
      <c r="Y18" s="95"/>
      <c r="Z18" s="95"/>
      <c r="AA18" s="95"/>
      <c r="AB18" s="95"/>
      <c r="AC18" s="95"/>
      <c r="AD18" s="95"/>
      <c r="AE18" s="95"/>
      <c r="AF18" s="95"/>
      <c r="AG18" s="95"/>
      <c r="AH18" s="95"/>
      <c r="AI18" s="95"/>
      <c r="AJ18" s="95"/>
      <c r="AK18" s="95"/>
      <c r="AL18" s="95"/>
      <c r="AM18" s="95"/>
      <c r="AN18" s="95"/>
      <c r="AO18" s="95"/>
      <c r="AP18" s="95"/>
      <c r="AQ18" s="95"/>
      <c r="AR18" s="95"/>
      <c r="AS18" s="95"/>
      <c r="AT18" s="95"/>
      <c r="AU18" s="95"/>
      <c r="AV18" s="95"/>
      <c r="AW18" s="95"/>
      <c r="AX18" s="95"/>
      <c r="AY18" s="95"/>
      <c r="AZ18" s="95"/>
      <c r="BA18" s="95"/>
      <c r="BB18" s="95"/>
      <c r="BC18" s="95"/>
      <c r="BD18" s="95"/>
      <c r="BE18" s="95"/>
      <c r="BF18" s="95"/>
      <c r="BG18" s="95"/>
      <c r="BH18" s="95"/>
      <c r="BI18" s="95"/>
      <c r="BJ18" s="95"/>
      <c r="BK18" s="95"/>
      <c r="BL18" s="95"/>
      <c r="BM18" s="95"/>
      <c r="BN18" s="95"/>
    </row>
    <row r="19" spans="1:66" ht="15" customHeight="1">
      <c r="A19" s="450"/>
      <c r="B19" s="451"/>
      <c r="C19" s="450"/>
      <c r="D19" s="451"/>
      <c r="M19" s="82"/>
      <c r="N19" s="82"/>
      <c r="O19" s="82"/>
      <c r="P19" s="82"/>
      <c r="Q19" s="82"/>
      <c r="R19" s="82"/>
      <c r="S19" s="82"/>
      <c r="T19" s="82"/>
      <c r="U19" s="82"/>
      <c r="V19" s="82"/>
      <c r="W19" s="82"/>
      <c r="X19" s="82"/>
      <c r="Y19" s="82"/>
      <c r="Z19" s="82"/>
      <c r="AA19" s="82"/>
      <c r="AB19" s="82"/>
      <c r="AC19" s="82"/>
      <c r="AD19" s="82"/>
      <c r="AE19" s="82"/>
      <c r="AF19" s="82"/>
      <c r="AG19" s="82"/>
      <c r="AH19" s="82"/>
      <c r="AI19" s="82"/>
      <c r="AJ19" s="82"/>
      <c r="AK19" s="82"/>
      <c r="AL19" s="82"/>
      <c r="AM19" s="82"/>
      <c r="AN19" s="82"/>
      <c r="AO19" s="82"/>
      <c r="AP19" s="82"/>
      <c r="AQ19" s="82"/>
      <c r="AR19" s="82"/>
      <c r="AS19" s="82"/>
      <c r="AT19" s="82"/>
      <c r="AU19" s="82"/>
      <c r="AV19" s="82"/>
      <c r="AW19" s="82"/>
      <c r="AX19" s="82"/>
      <c r="AY19" s="82"/>
      <c r="AZ19" s="82"/>
      <c r="BA19" s="82"/>
      <c r="BB19" s="82"/>
      <c r="BC19" s="82"/>
      <c r="BD19" s="82"/>
      <c r="BE19" s="82"/>
      <c r="BF19" s="82"/>
      <c r="BG19" s="82"/>
      <c r="BH19" s="82"/>
      <c r="BI19" s="82"/>
      <c r="BJ19" s="82"/>
      <c r="BK19" s="82"/>
      <c r="BL19" s="82"/>
      <c r="BM19" s="82"/>
      <c r="BN19" s="82"/>
    </row>
    <row r="20" spans="1:66" ht="14">
      <c r="A20" s="708"/>
      <c r="B20" s="97"/>
      <c r="C20" s="90"/>
      <c r="D20" s="98"/>
      <c r="M20" s="82"/>
      <c r="N20" s="82"/>
      <c r="O20" s="82"/>
      <c r="P20" s="82"/>
      <c r="Q20" s="82"/>
      <c r="R20" s="82"/>
      <c r="S20" s="82"/>
      <c r="T20" s="82"/>
      <c r="U20" s="82"/>
      <c r="V20" s="82"/>
      <c r="W20" s="82"/>
      <c r="X20" s="82"/>
      <c r="Y20" s="82"/>
      <c r="Z20" s="82"/>
      <c r="AA20" s="82"/>
      <c r="AB20" s="82"/>
      <c r="AC20" s="82"/>
      <c r="AD20" s="82"/>
      <c r="AE20" s="82"/>
      <c r="AF20" s="82"/>
      <c r="AG20" s="82"/>
      <c r="AH20" s="82"/>
      <c r="AI20" s="82"/>
      <c r="AJ20" s="82"/>
      <c r="AK20" s="82"/>
      <c r="AL20" s="82"/>
      <c r="AM20" s="82"/>
      <c r="AN20" s="82"/>
      <c r="AO20" s="82"/>
      <c r="AP20" s="82"/>
      <c r="AQ20" s="82"/>
      <c r="AR20" s="82"/>
      <c r="AS20" s="82"/>
      <c r="AT20" s="82"/>
      <c r="AU20" s="82"/>
      <c r="AV20" s="82"/>
      <c r="AW20" s="82"/>
      <c r="AX20" s="82"/>
      <c r="AY20" s="82"/>
      <c r="AZ20" s="82"/>
      <c r="BA20" s="82"/>
      <c r="BB20" s="82"/>
      <c r="BC20" s="82"/>
      <c r="BD20" s="82"/>
      <c r="BE20" s="82"/>
      <c r="BF20" s="82"/>
      <c r="BG20" s="82"/>
      <c r="BH20" s="82"/>
      <c r="BI20" s="82"/>
      <c r="BJ20" s="82"/>
      <c r="BK20" s="82"/>
      <c r="BL20" s="82"/>
      <c r="BM20" s="82"/>
      <c r="BN20" s="82"/>
    </row>
    <row r="21" spans="1:66" ht="14">
      <c r="A21" s="1095" t="s">
        <v>1307</v>
      </c>
      <c r="B21" s="1096"/>
      <c r="C21" s="1096"/>
      <c r="D21" s="1129">
        <v>44516</v>
      </c>
      <c r="M21" s="82"/>
      <c r="N21" s="82"/>
      <c r="O21" s="82"/>
      <c r="P21" s="82"/>
      <c r="Q21" s="82"/>
      <c r="R21" s="82"/>
      <c r="S21" s="82"/>
      <c r="T21" s="82"/>
      <c r="U21" s="82"/>
      <c r="V21" s="82"/>
      <c r="W21" s="82"/>
      <c r="X21" s="82"/>
      <c r="Y21" s="82"/>
      <c r="Z21" s="82"/>
      <c r="AA21" s="82"/>
      <c r="AB21" s="82"/>
      <c r="AC21" s="82"/>
      <c r="AD21" s="82"/>
      <c r="AE21" s="82"/>
      <c r="AF21" s="82"/>
      <c r="AG21" s="82"/>
      <c r="AH21" s="82"/>
      <c r="AI21" s="82"/>
      <c r="AJ21" s="82"/>
      <c r="AK21" s="82"/>
      <c r="AL21" s="82"/>
      <c r="AM21" s="82"/>
      <c r="AN21" s="82"/>
      <c r="AO21" s="82"/>
      <c r="AP21" s="82"/>
      <c r="AQ21" s="82"/>
      <c r="AR21" s="82"/>
      <c r="AS21" s="82"/>
      <c r="AT21" s="82"/>
      <c r="AU21" s="82"/>
      <c r="AV21" s="82"/>
      <c r="AW21" s="82"/>
      <c r="AX21" s="82"/>
      <c r="AY21" s="82"/>
      <c r="AZ21" s="82"/>
      <c r="BA21" s="82"/>
      <c r="BB21" s="82"/>
      <c r="BC21" s="82"/>
      <c r="BD21" s="82"/>
      <c r="BE21" s="82"/>
      <c r="BF21" s="82"/>
      <c r="BG21" s="82"/>
      <c r="BH21" s="82"/>
      <c r="BI21" s="82"/>
      <c r="BJ21" s="82"/>
      <c r="BK21" s="82"/>
      <c r="BL21" s="82"/>
      <c r="BM21" s="82"/>
      <c r="BN21" s="82"/>
    </row>
    <row r="22" spans="1:66" ht="14">
      <c r="A22" s="708"/>
      <c r="B22" s="97"/>
      <c r="C22" s="90"/>
      <c r="D22" s="98"/>
      <c r="M22" s="82"/>
      <c r="N22" s="82"/>
      <c r="O22" s="82"/>
      <c r="P22" s="82"/>
      <c r="Q22" s="82"/>
      <c r="R22" s="82"/>
      <c r="S22" s="82"/>
      <c r="T22" s="82"/>
      <c r="U22" s="82"/>
      <c r="V22" s="82"/>
      <c r="W22" s="82"/>
      <c r="X22" s="82"/>
      <c r="Y22" s="82"/>
      <c r="Z22" s="82"/>
      <c r="AA22" s="82"/>
      <c r="AB22" s="82"/>
      <c r="AC22" s="82"/>
      <c r="AD22" s="82"/>
      <c r="AE22" s="82"/>
      <c r="AF22" s="82"/>
      <c r="AG22" s="82"/>
      <c r="AH22" s="82"/>
      <c r="AI22" s="82"/>
      <c r="AJ22" s="82"/>
      <c r="AK22" s="82"/>
      <c r="AL22" s="82"/>
      <c r="AM22" s="82"/>
      <c r="AN22" s="82"/>
      <c r="AO22" s="82"/>
      <c r="AP22" s="82"/>
      <c r="AQ22" s="82"/>
      <c r="AR22" s="82"/>
      <c r="AS22" s="82"/>
      <c r="AT22" s="82"/>
      <c r="AU22" s="82"/>
      <c r="AV22" s="82"/>
      <c r="AW22" s="82"/>
      <c r="AX22" s="82"/>
      <c r="AY22" s="82"/>
      <c r="AZ22" s="82"/>
      <c r="BA22" s="82"/>
      <c r="BB22" s="82"/>
      <c r="BC22" s="82"/>
      <c r="BD22" s="82"/>
      <c r="BE22" s="82"/>
      <c r="BF22" s="82"/>
      <c r="BG22" s="82"/>
      <c r="BH22" s="82"/>
      <c r="BI22" s="82"/>
      <c r="BJ22" s="82"/>
      <c r="BK22" s="82"/>
      <c r="BL22" s="82"/>
      <c r="BM22" s="82"/>
      <c r="BN22" s="82"/>
    </row>
    <row r="23" spans="1:66">
      <c r="A23" s="1098" t="s">
        <v>1308</v>
      </c>
      <c r="B23" s="1098"/>
      <c r="C23" s="1098"/>
      <c r="D23" s="1098"/>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c r="BF23" s="82"/>
      <c r="BG23" s="82"/>
      <c r="BH23" s="82"/>
      <c r="BI23" s="82"/>
      <c r="BJ23" s="82"/>
      <c r="BK23" s="82"/>
      <c r="BL23" s="82"/>
      <c r="BM23" s="82"/>
      <c r="BN23" s="82"/>
    </row>
    <row r="24" spans="1:66">
      <c r="A24" s="1097" t="s">
        <v>1309</v>
      </c>
      <c r="B24" s="1097"/>
      <c r="C24" s="1097"/>
      <c r="D24" s="1097"/>
      <c r="M24" s="82"/>
      <c r="N24" s="82"/>
      <c r="O24" s="82"/>
      <c r="P24" s="82"/>
      <c r="Q24" s="82"/>
      <c r="R24" s="82"/>
      <c r="S24" s="82"/>
      <c r="T24" s="82"/>
      <c r="U24" s="82"/>
      <c r="V24" s="82"/>
      <c r="W24" s="82"/>
      <c r="X24" s="82"/>
      <c r="Y24" s="82"/>
      <c r="Z24" s="82"/>
      <c r="AA24" s="82"/>
      <c r="AB24" s="82"/>
      <c r="AC24" s="82"/>
      <c r="AD24" s="82"/>
      <c r="AE24" s="82"/>
      <c r="AF24" s="82"/>
      <c r="AG24" s="82"/>
      <c r="AH24" s="82"/>
      <c r="AI24" s="82"/>
      <c r="AJ24" s="82"/>
      <c r="AK24" s="82"/>
      <c r="AL24" s="82"/>
      <c r="AM24" s="82"/>
      <c r="AN24" s="82"/>
      <c r="AO24" s="82"/>
      <c r="AP24" s="82"/>
      <c r="AQ24" s="82"/>
      <c r="AR24" s="82"/>
      <c r="AS24" s="82"/>
      <c r="AT24" s="82"/>
      <c r="AU24" s="82"/>
      <c r="AV24" s="82"/>
      <c r="AW24" s="82"/>
      <c r="AX24" s="82"/>
      <c r="AY24" s="82"/>
      <c r="AZ24" s="82"/>
      <c r="BA24" s="82"/>
      <c r="BB24" s="82"/>
      <c r="BC24" s="82"/>
      <c r="BD24" s="82"/>
      <c r="BE24" s="82"/>
      <c r="BF24" s="82"/>
      <c r="BG24" s="82"/>
      <c r="BH24" s="82"/>
      <c r="BI24" s="82"/>
      <c r="BJ24" s="82"/>
      <c r="BK24" s="82"/>
      <c r="BL24" s="82"/>
      <c r="BM24" s="82"/>
      <c r="BN24" s="82"/>
    </row>
    <row r="25" spans="1:66">
      <c r="A25" s="1097" t="s">
        <v>1310</v>
      </c>
      <c r="B25" s="1097"/>
      <c r="C25" s="1097"/>
      <c r="D25" s="1097"/>
      <c r="M25" s="82"/>
      <c r="N25" s="82"/>
      <c r="O25" s="82"/>
      <c r="P25" s="82"/>
      <c r="Q25" s="82"/>
      <c r="R25" s="82"/>
      <c r="S25" s="82"/>
      <c r="T25" s="82"/>
      <c r="U25" s="82"/>
      <c r="V25" s="82"/>
      <c r="W25" s="82"/>
      <c r="X25" s="82"/>
      <c r="Y25" s="82"/>
      <c r="Z25" s="82"/>
      <c r="AA25" s="82"/>
      <c r="AB25" s="82"/>
      <c r="AC25" s="82"/>
      <c r="AD25" s="82"/>
      <c r="AE25" s="82"/>
      <c r="AF25" s="82"/>
      <c r="AG25" s="82"/>
      <c r="AH25" s="82"/>
      <c r="AI25" s="82"/>
      <c r="AJ25" s="82"/>
      <c r="AK25" s="82"/>
      <c r="AL25" s="82"/>
      <c r="AM25" s="82"/>
      <c r="AN25" s="82"/>
      <c r="AO25" s="82"/>
      <c r="AP25" s="82"/>
      <c r="AQ25" s="82"/>
      <c r="AR25" s="82"/>
      <c r="AS25" s="82"/>
      <c r="AT25" s="82"/>
      <c r="AU25" s="82"/>
      <c r="AV25" s="82"/>
      <c r="AW25" s="82"/>
      <c r="AX25" s="82"/>
      <c r="AY25" s="82"/>
      <c r="AZ25" s="82"/>
      <c r="BA25" s="82"/>
      <c r="BB25" s="82"/>
      <c r="BC25" s="82"/>
      <c r="BD25" s="82"/>
      <c r="BE25" s="82"/>
      <c r="BF25" s="82"/>
      <c r="BG25" s="82"/>
      <c r="BH25" s="82"/>
      <c r="BI25" s="82"/>
      <c r="BJ25" s="82"/>
      <c r="BK25" s="82"/>
      <c r="BL25" s="82"/>
      <c r="BM25" s="82"/>
      <c r="BN25" s="82"/>
    </row>
    <row r="26" spans="1:66" ht="13.5" customHeight="1">
      <c r="A26" s="709"/>
      <c r="B26" s="709"/>
      <c r="C26" s="709"/>
      <c r="D26" s="709"/>
      <c r="M26" s="82"/>
      <c r="N26" s="82"/>
      <c r="O26" s="82"/>
      <c r="P26" s="82"/>
      <c r="Q26" s="82"/>
      <c r="R26" s="82"/>
      <c r="S26" s="82"/>
      <c r="T26" s="82"/>
      <c r="U26" s="82"/>
      <c r="V26" s="82"/>
      <c r="W26" s="82"/>
      <c r="X26" s="82"/>
      <c r="Y26" s="82"/>
      <c r="Z26" s="82"/>
      <c r="AA26" s="82"/>
      <c r="AB26" s="82"/>
      <c r="AC26" s="82"/>
      <c r="AD26" s="82"/>
      <c r="AE26" s="82"/>
      <c r="AF26" s="82"/>
      <c r="AG26" s="82"/>
      <c r="AH26" s="82"/>
      <c r="AI26" s="82"/>
      <c r="AJ26" s="82"/>
      <c r="AK26" s="82"/>
      <c r="AL26" s="82"/>
      <c r="AM26" s="82"/>
      <c r="AN26" s="82"/>
      <c r="AO26" s="82"/>
      <c r="AP26" s="82"/>
      <c r="AQ26" s="82"/>
      <c r="AR26" s="82"/>
      <c r="AS26" s="82"/>
      <c r="AT26" s="82"/>
      <c r="AU26" s="82"/>
      <c r="AV26" s="82"/>
      <c r="AW26" s="82"/>
      <c r="AX26" s="82"/>
      <c r="AY26" s="82"/>
      <c r="AZ26" s="82"/>
      <c r="BA26" s="82"/>
      <c r="BB26" s="82"/>
      <c r="BC26" s="82"/>
      <c r="BD26" s="82"/>
      <c r="BE26" s="82"/>
      <c r="BF26" s="82"/>
      <c r="BG26" s="82"/>
      <c r="BH26" s="82"/>
      <c r="BI26" s="82"/>
      <c r="BJ26" s="82"/>
      <c r="BK26" s="82"/>
      <c r="BL26" s="82"/>
      <c r="BM26" s="82"/>
      <c r="BN26" s="82"/>
    </row>
    <row r="27" spans="1:66">
      <c r="A27" s="1097" t="s">
        <v>54</v>
      </c>
      <c r="B27" s="1097"/>
      <c r="C27" s="1097"/>
      <c r="D27" s="1097"/>
      <c r="M27" s="82"/>
      <c r="N27" s="82"/>
      <c r="O27" s="82"/>
      <c r="P27" s="82"/>
      <c r="Q27" s="82"/>
      <c r="R27" s="82"/>
      <c r="S27" s="82"/>
      <c r="T27" s="82"/>
      <c r="U27" s="82"/>
      <c r="V27" s="82"/>
      <c r="W27" s="82"/>
      <c r="X27" s="82"/>
      <c r="Y27" s="82"/>
      <c r="Z27" s="82"/>
      <c r="AA27" s="82"/>
      <c r="AB27" s="82"/>
      <c r="AC27" s="82"/>
      <c r="AD27" s="82"/>
      <c r="AE27" s="82"/>
      <c r="AF27" s="82"/>
      <c r="AG27" s="82"/>
      <c r="AH27" s="82"/>
      <c r="AI27" s="82"/>
      <c r="AJ27" s="82"/>
      <c r="AK27" s="82"/>
      <c r="AL27" s="82"/>
      <c r="AM27" s="82"/>
      <c r="AN27" s="82"/>
      <c r="AO27" s="82"/>
      <c r="AP27" s="82"/>
      <c r="AQ27" s="82"/>
      <c r="AR27" s="82"/>
      <c r="AS27" s="82"/>
      <c r="AT27" s="82"/>
      <c r="AU27" s="82"/>
      <c r="AV27" s="82"/>
      <c r="AW27" s="82"/>
      <c r="AX27" s="82"/>
      <c r="AY27" s="82"/>
      <c r="AZ27" s="82"/>
      <c r="BA27" s="82"/>
      <c r="BB27" s="82"/>
      <c r="BC27" s="82"/>
      <c r="BD27" s="82"/>
      <c r="BE27" s="82"/>
      <c r="BF27" s="82"/>
      <c r="BG27" s="82"/>
      <c r="BH27" s="82"/>
      <c r="BI27" s="82"/>
      <c r="BJ27" s="82"/>
      <c r="BK27" s="82"/>
      <c r="BL27" s="82"/>
      <c r="BM27" s="82"/>
      <c r="BN27" s="82"/>
    </row>
    <row r="28" spans="1:66">
      <c r="A28" s="1097" t="s">
        <v>55</v>
      </c>
      <c r="B28" s="1097"/>
      <c r="C28" s="1097"/>
      <c r="D28" s="1097"/>
      <c r="M28" s="82"/>
      <c r="N28" s="82"/>
      <c r="O28" s="82"/>
      <c r="P28" s="82"/>
      <c r="Q28" s="82"/>
      <c r="R28" s="82"/>
      <c r="S28" s="82"/>
      <c r="T28" s="82"/>
      <c r="U28" s="82"/>
      <c r="V28" s="82"/>
      <c r="W28" s="82"/>
      <c r="X28" s="82"/>
      <c r="Y28" s="82"/>
      <c r="Z28" s="82"/>
      <c r="AA28" s="82"/>
      <c r="AB28" s="82"/>
      <c r="AC28" s="82"/>
      <c r="AD28" s="82"/>
      <c r="AE28" s="82"/>
      <c r="AF28" s="82"/>
      <c r="AG28" s="82"/>
      <c r="AH28" s="82"/>
      <c r="AI28" s="82"/>
      <c r="AJ28" s="82"/>
      <c r="AK28" s="82"/>
      <c r="AL28" s="82"/>
      <c r="AM28" s="82"/>
      <c r="AN28" s="82"/>
      <c r="AO28" s="82"/>
      <c r="AP28" s="82"/>
      <c r="AQ28" s="82"/>
      <c r="AR28" s="82"/>
      <c r="AS28" s="82"/>
      <c r="AT28" s="82"/>
      <c r="AU28" s="82"/>
      <c r="AV28" s="82"/>
      <c r="AW28" s="82"/>
      <c r="AX28" s="82"/>
      <c r="AY28" s="82"/>
      <c r="AZ28" s="82"/>
      <c r="BA28" s="82"/>
      <c r="BB28" s="82"/>
      <c r="BC28" s="82"/>
      <c r="BD28" s="82"/>
      <c r="BE28" s="82"/>
      <c r="BF28" s="82"/>
      <c r="BG28" s="82"/>
      <c r="BH28" s="82"/>
      <c r="BI28" s="82"/>
      <c r="BJ28" s="82"/>
      <c r="BK28" s="82"/>
      <c r="BL28" s="82"/>
      <c r="BM28" s="82"/>
      <c r="BN28" s="82"/>
    </row>
    <row r="29" spans="1:66">
      <c r="A29" s="1097"/>
      <c r="B29" s="1097"/>
      <c r="C29" s="1097"/>
      <c r="D29" s="1097"/>
      <c r="M29" s="82"/>
      <c r="N29" s="82"/>
      <c r="O29" s="82"/>
      <c r="P29" s="82"/>
      <c r="Q29" s="82"/>
      <c r="R29" s="82"/>
      <c r="S29" s="82"/>
      <c r="T29" s="82"/>
      <c r="U29" s="82"/>
      <c r="V29" s="82"/>
      <c r="W29" s="82"/>
      <c r="X29" s="82"/>
      <c r="Y29" s="82"/>
      <c r="Z29" s="82"/>
      <c r="AA29" s="82"/>
      <c r="AB29" s="82"/>
      <c r="AC29" s="82"/>
      <c r="AD29" s="82"/>
      <c r="AE29" s="82"/>
      <c r="AF29" s="82"/>
      <c r="AG29" s="82"/>
      <c r="AH29" s="82"/>
      <c r="AI29" s="82"/>
      <c r="AJ29" s="82"/>
      <c r="AK29" s="82"/>
      <c r="AL29" s="82"/>
      <c r="AM29" s="82"/>
      <c r="AN29" s="82"/>
      <c r="AO29" s="82"/>
      <c r="AP29" s="82"/>
      <c r="AQ29" s="82"/>
      <c r="AR29" s="82"/>
      <c r="AS29" s="82"/>
      <c r="AT29" s="82"/>
      <c r="AU29" s="82"/>
      <c r="AV29" s="82"/>
      <c r="AW29" s="82"/>
      <c r="AX29" s="82"/>
      <c r="AY29" s="82"/>
      <c r="AZ29" s="82"/>
      <c r="BA29" s="82"/>
      <c r="BB29" s="82"/>
      <c r="BC29" s="82"/>
      <c r="BD29" s="82"/>
      <c r="BE29" s="82"/>
      <c r="BF29" s="82"/>
      <c r="BG29" s="82"/>
      <c r="BH29" s="82"/>
      <c r="BI29" s="82"/>
      <c r="BJ29" s="82"/>
      <c r="BK29" s="82"/>
      <c r="BL29" s="82"/>
      <c r="BM29" s="82"/>
      <c r="BN29" s="82"/>
    </row>
    <row r="30" spans="1:66">
      <c r="A30" s="82"/>
      <c r="B30" s="82"/>
      <c r="M30" s="82"/>
      <c r="N30" s="82"/>
      <c r="O30" s="82"/>
      <c r="P30" s="82"/>
      <c r="Q30" s="82"/>
      <c r="R30" s="82"/>
      <c r="S30" s="82"/>
      <c r="T30" s="82"/>
      <c r="U30" s="82"/>
      <c r="V30" s="82"/>
      <c r="W30" s="82"/>
      <c r="X30" s="82"/>
      <c r="Y30" s="82"/>
      <c r="Z30" s="82"/>
      <c r="AA30" s="82"/>
      <c r="AB30" s="82"/>
      <c r="AC30" s="82"/>
      <c r="AD30" s="82"/>
      <c r="AE30" s="82"/>
      <c r="AF30" s="82"/>
      <c r="AG30" s="82"/>
      <c r="AH30" s="82"/>
      <c r="AI30" s="82"/>
      <c r="AJ30" s="82"/>
      <c r="AK30" s="82"/>
      <c r="AL30" s="82"/>
      <c r="AM30" s="82"/>
      <c r="AN30" s="82"/>
      <c r="AO30" s="82"/>
      <c r="AP30" s="82"/>
      <c r="AQ30" s="82"/>
      <c r="AR30" s="82"/>
      <c r="AS30" s="82"/>
      <c r="AT30" s="82"/>
      <c r="AU30" s="82"/>
      <c r="AV30" s="82"/>
      <c r="AW30" s="82"/>
      <c r="AX30" s="82"/>
      <c r="AY30" s="82"/>
      <c r="AZ30" s="82"/>
      <c r="BA30" s="82"/>
      <c r="BB30" s="82"/>
      <c r="BC30" s="82"/>
      <c r="BD30" s="82"/>
      <c r="BE30" s="82"/>
      <c r="BF30" s="82"/>
      <c r="BG30" s="82"/>
      <c r="BH30" s="82"/>
      <c r="BI30" s="82"/>
      <c r="BJ30" s="82"/>
      <c r="BK30" s="82"/>
      <c r="BL30" s="82"/>
      <c r="BM30" s="82"/>
      <c r="BN30" s="82"/>
    </row>
    <row r="31" spans="1:66">
      <c r="A31" s="82"/>
      <c r="B31" s="82"/>
      <c r="M31" s="82"/>
      <c r="N31" s="82"/>
      <c r="O31" s="82"/>
      <c r="P31" s="82"/>
      <c r="Q31" s="82"/>
      <c r="R31" s="82"/>
      <c r="S31" s="82"/>
      <c r="T31" s="82"/>
      <c r="U31" s="82"/>
      <c r="V31" s="82"/>
      <c r="W31" s="82"/>
      <c r="X31" s="82"/>
      <c r="Y31" s="82"/>
      <c r="Z31" s="82"/>
      <c r="AA31" s="82"/>
      <c r="AB31" s="82"/>
      <c r="AC31" s="82"/>
      <c r="AD31" s="82"/>
      <c r="AE31" s="82"/>
      <c r="AF31" s="82"/>
      <c r="AG31" s="82"/>
      <c r="AH31" s="82"/>
      <c r="AI31" s="82"/>
      <c r="AJ31" s="82"/>
      <c r="AK31" s="82"/>
      <c r="AL31" s="82"/>
      <c r="AM31" s="82"/>
      <c r="AN31" s="82"/>
      <c r="AO31" s="82"/>
      <c r="AP31" s="82"/>
      <c r="AQ31" s="82"/>
      <c r="AR31" s="82"/>
      <c r="AS31" s="82"/>
      <c r="AT31" s="82"/>
      <c r="AU31" s="82"/>
      <c r="AV31" s="82"/>
      <c r="AW31" s="82"/>
      <c r="AX31" s="82"/>
      <c r="AY31" s="82"/>
      <c r="AZ31" s="82"/>
      <c r="BA31" s="82"/>
      <c r="BB31" s="82"/>
      <c r="BC31" s="82"/>
      <c r="BD31" s="82"/>
      <c r="BE31" s="82"/>
      <c r="BF31" s="82"/>
      <c r="BG31" s="82"/>
      <c r="BH31" s="82"/>
      <c r="BI31" s="82"/>
      <c r="BJ31" s="82"/>
      <c r="BK31" s="82"/>
      <c r="BL31" s="82"/>
      <c r="BM31" s="82"/>
      <c r="BN31" s="82"/>
    </row>
    <row r="32" spans="1:66">
      <c r="A32" s="82"/>
      <c r="B32" s="82"/>
      <c r="M32" s="82"/>
      <c r="N32" s="82"/>
      <c r="O32" s="82"/>
      <c r="P32" s="82"/>
      <c r="Q32" s="82"/>
      <c r="R32" s="82"/>
      <c r="S32" s="82"/>
      <c r="T32" s="82"/>
      <c r="U32" s="82"/>
      <c r="V32" s="82"/>
      <c r="W32" s="82"/>
      <c r="X32" s="82"/>
      <c r="Y32" s="82"/>
      <c r="Z32" s="82"/>
      <c r="AA32" s="82"/>
      <c r="AB32" s="82"/>
      <c r="AC32" s="82"/>
      <c r="AD32" s="82"/>
      <c r="AE32" s="82"/>
      <c r="AF32" s="82"/>
      <c r="AG32" s="82"/>
      <c r="AH32" s="82"/>
      <c r="AI32" s="82"/>
      <c r="AJ32" s="82"/>
      <c r="AK32" s="82"/>
      <c r="AL32" s="82"/>
      <c r="AM32" s="82"/>
      <c r="AN32" s="82"/>
      <c r="AO32" s="82"/>
      <c r="AP32" s="82"/>
      <c r="AQ32" s="82"/>
      <c r="AR32" s="82"/>
      <c r="AS32" s="82"/>
      <c r="AT32" s="82"/>
      <c r="AU32" s="82"/>
      <c r="AV32" s="82"/>
      <c r="AW32" s="82"/>
      <c r="AX32" s="82"/>
      <c r="AY32" s="82"/>
      <c r="AZ32" s="82"/>
      <c r="BA32" s="82"/>
      <c r="BB32" s="82"/>
      <c r="BC32" s="82"/>
      <c r="BD32" s="82"/>
      <c r="BE32" s="82"/>
      <c r="BF32" s="82"/>
      <c r="BG32" s="82"/>
      <c r="BH32" s="82"/>
      <c r="BI32" s="82"/>
      <c r="BJ32" s="82"/>
      <c r="BK32" s="82"/>
      <c r="BL32" s="82"/>
      <c r="BM32" s="82"/>
      <c r="BN32" s="82"/>
    </row>
    <row r="33" spans="1:66">
      <c r="A33" s="82"/>
      <c r="B33" s="82"/>
      <c r="M33" s="82"/>
      <c r="N33" s="82"/>
      <c r="O33" s="82"/>
      <c r="P33" s="82"/>
      <c r="Q33" s="82"/>
      <c r="R33" s="82"/>
      <c r="S33" s="82"/>
      <c r="T33" s="82"/>
      <c r="U33" s="82"/>
      <c r="V33" s="82"/>
      <c r="W33" s="82"/>
      <c r="X33" s="82"/>
      <c r="Y33" s="82"/>
      <c r="Z33" s="82"/>
      <c r="AA33" s="82"/>
      <c r="AB33" s="82"/>
      <c r="AC33" s="82"/>
      <c r="AD33" s="82"/>
      <c r="AE33" s="82"/>
      <c r="AF33" s="82"/>
      <c r="AG33" s="82"/>
      <c r="AH33" s="82"/>
      <c r="AI33" s="82"/>
      <c r="AJ33" s="82"/>
      <c r="AK33" s="82"/>
      <c r="AL33" s="82"/>
      <c r="AM33" s="82"/>
      <c r="AN33" s="82"/>
      <c r="AO33" s="82"/>
      <c r="AP33" s="82"/>
      <c r="AQ33" s="82"/>
      <c r="AR33" s="82"/>
      <c r="AS33" s="82"/>
      <c r="AT33" s="82"/>
      <c r="AU33" s="82"/>
      <c r="AV33" s="82"/>
      <c r="AW33" s="82"/>
      <c r="AX33" s="82"/>
      <c r="AY33" s="82"/>
      <c r="AZ33" s="82"/>
      <c r="BA33" s="82"/>
      <c r="BB33" s="82"/>
      <c r="BC33" s="82"/>
      <c r="BD33" s="82"/>
      <c r="BE33" s="82"/>
      <c r="BF33" s="82"/>
      <c r="BG33" s="82"/>
      <c r="BH33" s="82"/>
      <c r="BI33" s="82"/>
      <c r="BJ33" s="82"/>
      <c r="BK33" s="82"/>
      <c r="BL33" s="82"/>
      <c r="BM33" s="82"/>
      <c r="BN33" s="82"/>
    </row>
    <row r="34" spans="1:66" s="82" customFormat="1"/>
    <row r="35" spans="1:66" s="82" customFormat="1"/>
    <row r="36" spans="1:66" s="82" customFormat="1"/>
    <row r="37" spans="1:66" s="82" customFormat="1"/>
    <row r="38" spans="1:66" s="82" customFormat="1"/>
    <row r="39" spans="1:66" s="82" customFormat="1"/>
    <row r="40" spans="1:66" s="82" customFormat="1"/>
    <row r="41" spans="1:66" s="82" customFormat="1"/>
    <row r="42" spans="1:66" s="82" customFormat="1"/>
    <row r="43" spans="1:66" s="82" customFormat="1"/>
    <row r="44" spans="1:66" s="82" customFormat="1"/>
    <row r="45" spans="1:66" s="82" customFormat="1"/>
    <row r="46" spans="1:66" s="82" customFormat="1"/>
    <row r="47" spans="1:66" s="82" customFormat="1"/>
    <row r="48" spans="1:66" s="82" customFormat="1"/>
    <row r="49" spans="1:31" s="82" customFormat="1"/>
    <row r="50" spans="1:31" s="82" customFormat="1"/>
    <row r="51" spans="1:31" s="82" customFormat="1"/>
    <row r="52" spans="1:31" s="82" customFormat="1"/>
    <row r="53" spans="1:31">
      <c r="A53" s="82"/>
      <c r="B53" s="82"/>
      <c r="M53" s="82"/>
      <c r="N53" s="82"/>
      <c r="O53" s="82"/>
      <c r="P53" s="82"/>
      <c r="Q53" s="82"/>
      <c r="R53" s="82"/>
      <c r="S53" s="82"/>
      <c r="T53" s="82"/>
      <c r="U53" s="82"/>
      <c r="V53" s="82"/>
      <c r="W53" s="82"/>
      <c r="X53" s="82"/>
      <c r="Y53" s="82"/>
      <c r="Z53" s="82"/>
      <c r="AA53" s="82"/>
      <c r="AB53" s="82"/>
      <c r="AC53" s="82"/>
      <c r="AD53" s="82"/>
      <c r="AE53" s="82"/>
    </row>
    <row r="54" spans="1:31">
      <c r="A54" s="82"/>
      <c r="B54" s="82"/>
      <c r="M54" s="82"/>
      <c r="N54" s="82"/>
      <c r="O54" s="82"/>
      <c r="P54" s="82"/>
      <c r="Q54" s="82"/>
      <c r="R54" s="82"/>
      <c r="S54" s="82"/>
      <c r="T54" s="82"/>
      <c r="U54" s="82"/>
      <c r="V54" s="82"/>
      <c r="W54" s="82"/>
      <c r="X54" s="82"/>
      <c r="Y54" s="82"/>
      <c r="Z54" s="82"/>
      <c r="AA54" s="82"/>
      <c r="AB54" s="82"/>
      <c r="AC54" s="82"/>
      <c r="AD54" s="82"/>
      <c r="AE54" s="82"/>
    </row>
    <row r="55" spans="1:31">
      <c r="A55" s="82"/>
      <c r="B55" s="82"/>
      <c r="M55" s="82"/>
      <c r="N55" s="82"/>
      <c r="O55" s="82"/>
      <c r="P55" s="82"/>
      <c r="Q55" s="82"/>
      <c r="R55" s="82"/>
      <c r="S55" s="82"/>
      <c r="T55" s="82"/>
      <c r="U55" s="82"/>
      <c r="V55" s="82"/>
      <c r="W55" s="82"/>
      <c r="X55" s="82"/>
      <c r="Y55" s="82"/>
      <c r="Z55" s="82"/>
      <c r="AA55" s="82"/>
      <c r="AB55" s="82"/>
      <c r="AC55" s="82"/>
      <c r="AD55" s="82"/>
      <c r="AE55" s="82"/>
    </row>
    <row r="56" spans="1:31">
      <c r="A56" s="82"/>
      <c r="B56" s="82"/>
      <c r="M56" s="82"/>
      <c r="N56" s="82"/>
      <c r="O56" s="82"/>
      <c r="P56" s="82"/>
      <c r="Q56" s="82"/>
      <c r="R56" s="82"/>
      <c r="S56" s="82"/>
      <c r="T56" s="82"/>
      <c r="U56" s="82"/>
      <c r="V56" s="82"/>
      <c r="W56" s="82"/>
      <c r="X56" s="82"/>
      <c r="Y56" s="82"/>
      <c r="Z56" s="82"/>
      <c r="AA56" s="82"/>
      <c r="AB56" s="82"/>
      <c r="AC56" s="82"/>
      <c r="AD56" s="82"/>
      <c r="AE56" s="82"/>
    </row>
    <row r="57" spans="1:31">
      <c r="A57" s="82"/>
      <c r="B57" s="82"/>
      <c r="M57" s="82"/>
      <c r="N57" s="82"/>
      <c r="O57" s="82"/>
      <c r="P57" s="82"/>
      <c r="Q57" s="82"/>
      <c r="R57" s="82"/>
      <c r="S57" s="82"/>
      <c r="T57" s="82"/>
      <c r="U57" s="82"/>
      <c r="V57" s="82"/>
      <c r="W57" s="82"/>
      <c r="X57" s="82"/>
      <c r="Y57" s="82"/>
      <c r="Z57" s="82"/>
      <c r="AA57" s="82"/>
      <c r="AB57" s="82"/>
      <c r="AC57" s="82"/>
      <c r="AD57" s="82"/>
      <c r="AE57" s="82"/>
    </row>
    <row r="58" spans="1:31">
      <c r="A58" s="82"/>
      <c r="B58" s="82"/>
      <c r="M58" s="82"/>
      <c r="N58" s="82"/>
      <c r="O58" s="82"/>
      <c r="P58" s="82"/>
      <c r="Q58" s="82"/>
      <c r="R58" s="82"/>
      <c r="S58" s="82"/>
      <c r="T58" s="82"/>
      <c r="U58" s="82"/>
      <c r="V58" s="82"/>
      <c r="W58" s="82"/>
      <c r="X58" s="82"/>
      <c r="Y58" s="82"/>
      <c r="Z58" s="82"/>
      <c r="AA58" s="82"/>
      <c r="AB58" s="82"/>
      <c r="AC58" s="82"/>
      <c r="AD58" s="82"/>
      <c r="AE58" s="82"/>
    </row>
    <row r="59" spans="1:31">
      <c r="A59" s="82"/>
      <c r="B59" s="82"/>
      <c r="M59" s="82"/>
      <c r="N59" s="82"/>
      <c r="O59" s="82"/>
      <c r="P59" s="82"/>
      <c r="Q59" s="82"/>
      <c r="R59" s="82"/>
      <c r="S59" s="82"/>
      <c r="T59" s="82"/>
      <c r="U59" s="82"/>
      <c r="V59" s="82"/>
      <c r="W59" s="82"/>
      <c r="X59" s="82"/>
      <c r="Y59" s="82"/>
      <c r="Z59" s="82"/>
      <c r="AA59" s="82"/>
      <c r="AB59" s="82"/>
      <c r="AC59" s="82"/>
      <c r="AD59" s="82"/>
      <c r="AE59" s="82"/>
    </row>
    <row r="60" spans="1:31">
      <c r="A60" s="82"/>
      <c r="B60" s="82"/>
      <c r="M60" s="82"/>
      <c r="N60" s="82"/>
      <c r="O60" s="82"/>
      <c r="P60" s="82"/>
      <c r="Q60" s="82"/>
      <c r="R60" s="82"/>
      <c r="S60" s="82"/>
      <c r="T60" s="82"/>
      <c r="U60" s="82"/>
      <c r="V60" s="82"/>
      <c r="W60" s="82"/>
      <c r="X60" s="82"/>
      <c r="Y60" s="82"/>
      <c r="Z60" s="82"/>
      <c r="AA60" s="82"/>
      <c r="AB60" s="82"/>
      <c r="AC60" s="82"/>
      <c r="AD60" s="82"/>
      <c r="AE60" s="82"/>
    </row>
    <row r="61" spans="1:31">
      <c r="A61" s="82"/>
      <c r="B61" s="82"/>
      <c r="M61" s="82"/>
      <c r="N61" s="82"/>
      <c r="O61" s="82"/>
      <c r="P61" s="82"/>
      <c r="Q61" s="82"/>
      <c r="R61" s="82"/>
      <c r="S61" s="82"/>
      <c r="T61" s="82"/>
      <c r="U61" s="82"/>
      <c r="V61" s="82"/>
      <c r="W61" s="82"/>
      <c r="X61" s="82"/>
      <c r="Y61" s="82"/>
      <c r="Z61" s="82"/>
      <c r="AA61" s="82"/>
      <c r="AB61" s="82"/>
      <c r="AC61" s="82"/>
      <c r="AD61" s="82"/>
      <c r="AE61" s="82"/>
    </row>
    <row r="62" spans="1:31">
      <c r="A62" s="82"/>
      <c r="B62" s="82"/>
      <c r="M62" s="82"/>
      <c r="N62" s="82"/>
      <c r="O62" s="82"/>
      <c r="P62" s="82"/>
      <c r="Q62" s="82"/>
      <c r="R62" s="82"/>
      <c r="S62" s="82"/>
      <c r="T62" s="82"/>
      <c r="U62" s="82"/>
      <c r="V62" s="82"/>
      <c r="W62" s="82"/>
      <c r="X62" s="82"/>
      <c r="Y62" s="82"/>
      <c r="Z62" s="82"/>
      <c r="AA62" s="82"/>
      <c r="AB62" s="82"/>
      <c r="AC62" s="82"/>
      <c r="AD62" s="82"/>
      <c r="AE62" s="82"/>
    </row>
    <row r="63" spans="1:31">
      <c r="A63" s="82"/>
      <c r="B63" s="82"/>
      <c r="M63" s="82"/>
      <c r="N63" s="82"/>
      <c r="O63" s="82"/>
      <c r="P63" s="82"/>
      <c r="Q63" s="82"/>
      <c r="R63" s="82"/>
      <c r="S63" s="82"/>
      <c r="T63" s="82"/>
      <c r="U63" s="82"/>
      <c r="V63" s="82"/>
      <c r="W63" s="82"/>
      <c r="X63" s="82"/>
      <c r="Y63" s="82"/>
      <c r="Z63" s="82"/>
      <c r="AA63" s="82"/>
      <c r="AB63" s="82"/>
      <c r="AC63" s="82"/>
      <c r="AD63" s="82"/>
      <c r="AE63" s="82"/>
    </row>
    <row r="64" spans="1:31">
      <c r="A64" s="82"/>
      <c r="B64" s="82"/>
      <c r="M64" s="82"/>
      <c r="N64" s="82"/>
      <c r="O64" s="82"/>
      <c r="P64" s="82"/>
      <c r="Q64" s="82"/>
      <c r="R64" s="82"/>
      <c r="S64" s="82"/>
      <c r="T64" s="82"/>
      <c r="U64" s="82"/>
      <c r="V64" s="82"/>
      <c r="W64" s="82"/>
      <c r="X64" s="82"/>
      <c r="Y64" s="82"/>
      <c r="Z64" s="82"/>
      <c r="AA64" s="82"/>
      <c r="AB64" s="82"/>
      <c r="AC64" s="82"/>
      <c r="AD64" s="82"/>
      <c r="AE64" s="82"/>
    </row>
    <row r="65" spans="1:31">
      <c r="A65" s="82"/>
      <c r="B65" s="82"/>
      <c r="M65" s="82"/>
      <c r="N65" s="82"/>
      <c r="O65" s="82"/>
      <c r="P65" s="82"/>
      <c r="Q65" s="82"/>
      <c r="R65" s="82"/>
      <c r="S65" s="82"/>
      <c r="T65" s="82"/>
      <c r="U65" s="82"/>
      <c r="V65" s="82"/>
      <c r="W65" s="82"/>
      <c r="X65" s="82"/>
      <c r="Y65" s="82"/>
      <c r="Z65" s="82"/>
      <c r="AA65" s="82"/>
      <c r="AB65" s="82"/>
      <c r="AC65" s="82"/>
      <c r="AD65" s="82"/>
      <c r="AE65" s="82"/>
    </row>
    <row r="66" spans="1:31">
      <c r="A66" s="82"/>
      <c r="B66" s="82"/>
      <c r="M66" s="82"/>
      <c r="N66" s="82"/>
      <c r="O66" s="82"/>
      <c r="P66" s="82"/>
      <c r="Q66" s="82"/>
      <c r="R66" s="82"/>
      <c r="S66" s="82"/>
      <c r="T66" s="82"/>
      <c r="U66" s="82"/>
      <c r="V66" s="82"/>
      <c r="W66" s="82"/>
      <c r="X66" s="82"/>
      <c r="Y66" s="82"/>
      <c r="Z66" s="82"/>
      <c r="AA66" s="82"/>
      <c r="AB66" s="82"/>
      <c r="AC66" s="82"/>
      <c r="AD66" s="82"/>
      <c r="AE66" s="82"/>
    </row>
    <row r="67" spans="1:31">
      <c r="A67" s="82"/>
      <c r="B67" s="82"/>
      <c r="M67" s="82"/>
      <c r="N67" s="82"/>
      <c r="O67" s="82"/>
      <c r="P67" s="82"/>
      <c r="Q67" s="82"/>
      <c r="R67" s="82"/>
      <c r="S67" s="82"/>
      <c r="T67" s="82"/>
      <c r="U67" s="82"/>
      <c r="V67" s="82"/>
      <c r="W67" s="82"/>
      <c r="X67" s="82"/>
      <c r="Y67" s="82"/>
      <c r="Z67" s="82"/>
      <c r="AA67" s="82"/>
      <c r="AB67" s="82"/>
      <c r="AC67" s="82"/>
      <c r="AD67" s="82"/>
      <c r="AE67" s="82"/>
    </row>
    <row r="68" spans="1:31">
      <c r="A68" s="82"/>
      <c r="B68" s="82"/>
      <c r="M68" s="82"/>
      <c r="N68" s="82"/>
      <c r="O68" s="82"/>
      <c r="P68" s="82"/>
      <c r="Q68" s="82"/>
      <c r="R68" s="82"/>
      <c r="S68" s="82"/>
      <c r="T68" s="82"/>
      <c r="U68" s="82"/>
      <c r="V68" s="82"/>
      <c r="W68" s="82"/>
      <c r="X68" s="82"/>
      <c r="Y68" s="82"/>
      <c r="Z68" s="82"/>
      <c r="AA68" s="82"/>
      <c r="AB68" s="82"/>
      <c r="AC68" s="82"/>
      <c r="AD68" s="82"/>
      <c r="AE68" s="82"/>
    </row>
    <row r="69" spans="1:31">
      <c r="A69" s="82"/>
      <c r="B69" s="82"/>
      <c r="M69" s="82"/>
      <c r="N69" s="82"/>
      <c r="O69" s="82"/>
      <c r="P69" s="82"/>
      <c r="Q69" s="82"/>
      <c r="R69" s="82"/>
      <c r="S69" s="82"/>
      <c r="T69" s="82"/>
      <c r="U69" s="82"/>
      <c r="V69" s="82"/>
      <c r="W69" s="82"/>
      <c r="X69" s="82"/>
      <c r="Y69" s="82"/>
      <c r="Z69" s="82"/>
      <c r="AA69" s="82"/>
      <c r="AB69" s="82"/>
      <c r="AC69" s="82"/>
      <c r="AD69" s="82"/>
      <c r="AE69" s="82"/>
    </row>
    <row r="70" spans="1:31">
      <c r="A70" s="82"/>
      <c r="B70" s="82"/>
      <c r="M70" s="82"/>
      <c r="N70" s="82"/>
      <c r="O70" s="82"/>
      <c r="P70" s="82"/>
      <c r="Q70" s="82"/>
      <c r="R70" s="82"/>
      <c r="S70" s="82"/>
      <c r="T70" s="82"/>
      <c r="U70" s="82"/>
      <c r="V70" s="82"/>
      <c r="W70" s="82"/>
      <c r="X70" s="82"/>
      <c r="Y70" s="82"/>
      <c r="Z70" s="82"/>
      <c r="AA70" s="82"/>
      <c r="AB70" s="82"/>
      <c r="AC70" s="82"/>
      <c r="AD70" s="82"/>
      <c r="AE70" s="82"/>
    </row>
    <row r="71" spans="1:31">
      <c r="A71" s="82"/>
      <c r="B71" s="82"/>
      <c r="M71" s="82"/>
      <c r="N71" s="82"/>
      <c r="O71" s="82"/>
      <c r="P71" s="82"/>
      <c r="Q71" s="82"/>
      <c r="R71" s="82"/>
      <c r="S71" s="82"/>
      <c r="T71" s="82"/>
      <c r="U71" s="82"/>
      <c r="V71" s="82"/>
      <c r="W71" s="82"/>
      <c r="X71" s="82"/>
      <c r="Y71" s="82"/>
      <c r="Z71" s="82"/>
      <c r="AA71" s="82"/>
      <c r="AB71" s="82"/>
      <c r="AC71" s="82"/>
      <c r="AD71" s="82"/>
      <c r="AE71" s="82"/>
    </row>
    <row r="72" spans="1:31">
      <c r="A72" s="82"/>
      <c r="B72" s="82"/>
      <c r="M72" s="82"/>
      <c r="N72" s="82"/>
      <c r="O72" s="82"/>
      <c r="P72" s="82"/>
      <c r="Q72" s="82"/>
      <c r="R72" s="82"/>
      <c r="S72" s="82"/>
      <c r="T72" s="82"/>
      <c r="U72" s="82"/>
      <c r="V72" s="82"/>
      <c r="W72" s="82"/>
      <c r="X72" s="82"/>
      <c r="Y72" s="82"/>
      <c r="Z72" s="82"/>
      <c r="AA72" s="82"/>
      <c r="AB72" s="82"/>
      <c r="AC72" s="82"/>
      <c r="AD72" s="82"/>
      <c r="AE72" s="82"/>
    </row>
    <row r="73" spans="1:31">
      <c r="A73" s="82"/>
      <c r="B73" s="82"/>
      <c r="M73" s="82"/>
      <c r="N73" s="82"/>
      <c r="O73" s="82"/>
      <c r="P73" s="82"/>
      <c r="Q73" s="82"/>
      <c r="R73" s="82"/>
      <c r="S73" s="82"/>
      <c r="T73" s="82"/>
      <c r="U73" s="82"/>
      <c r="V73" s="82"/>
      <c r="W73" s="82"/>
      <c r="X73" s="82"/>
      <c r="Y73" s="82"/>
      <c r="Z73" s="82"/>
      <c r="AA73" s="82"/>
      <c r="AB73" s="82"/>
      <c r="AC73" s="82"/>
      <c r="AD73" s="82"/>
      <c r="AE73" s="82"/>
    </row>
    <row r="74" spans="1:31">
      <c r="A74" s="82"/>
      <c r="B74" s="82"/>
      <c r="M74" s="82"/>
      <c r="N74" s="82"/>
      <c r="O74" s="82"/>
      <c r="P74" s="82"/>
      <c r="Q74" s="82"/>
      <c r="R74" s="82"/>
      <c r="S74" s="82"/>
      <c r="T74" s="82"/>
      <c r="U74" s="82"/>
      <c r="V74" s="82"/>
      <c r="W74" s="82"/>
      <c r="X74" s="82"/>
      <c r="Y74" s="82"/>
      <c r="Z74" s="82"/>
      <c r="AA74" s="82"/>
      <c r="AB74" s="82"/>
      <c r="AC74" s="82"/>
      <c r="AD74" s="82"/>
      <c r="AE74" s="82"/>
    </row>
    <row r="75" spans="1:31">
      <c r="A75" s="82"/>
      <c r="B75" s="82"/>
      <c r="M75" s="82"/>
      <c r="N75" s="82"/>
      <c r="O75" s="82"/>
      <c r="P75" s="82"/>
      <c r="Q75" s="82"/>
      <c r="R75" s="82"/>
      <c r="S75" s="82"/>
      <c r="T75" s="82"/>
      <c r="U75" s="82"/>
      <c r="V75" s="82"/>
      <c r="W75" s="82"/>
      <c r="X75" s="82"/>
      <c r="Y75" s="82"/>
      <c r="Z75" s="82"/>
      <c r="AA75" s="82"/>
      <c r="AB75" s="82"/>
      <c r="AC75" s="82"/>
      <c r="AD75" s="82"/>
      <c r="AE75" s="82"/>
    </row>
    <row r="76" spans="1:31">
      <c r="A76" s="82"/>
      <c r="B76" s="82"/>
      <c r="M76" s="82"/>
      <c r="N76" s="82"/>
      <c r="O76" s="82"/>
      <c r="P76" s="82"/>
      <c r="Q76" s="82"/>
      <c r="R76" s="82"/>
      <c r="S76" s="82"/>
      <c r="T76" s="82"/>
      <c r="U76" s="82"/>
      <c r="V76" s="82"/>
      <c r="W76" s="82"/>
      <c r="X76" s="82"/>
      <c r="Y76" s="82"/>
      <c r="Z76" s="82"/>
      <c r="AA76" s="82"/>
      <c r="AB76" s="82"/>
      <c r="AC76" s="82"/>
      <c r="AD76" s="82"/>
      <c r="AE76" s="82"/>
    </row>
    <row r="77" spans="1:31">
      <c r="A77" s="82"/>
      <c r="B77" s="82"/>
      <c r="M77" s="82"/>
      <c r="N77" s="82"/>
      <c r="O77" s="82"/>
      <c r="P77" s="82"/>
      <c r="Q77" s="82"/>
      <c r="R77" s="82"/>
      <c r="S77" s="82"/>
      <c r="T77" s="82"/>
      <c r="U77" s="82"/>
      <c r="V77" s="82"/>
      <c r="W77" s="82"/>
      <c r="X77" s="82"/>
      <c r="Y77" s="82"/>
      <c r="Z77" s="82"/>
      <c r="AA77" s="82"/>
      <c r="AB77" s="82"/>
      <c r="AC77" s="82"/>
      <c r="AD77" s="82"/>
      <c r="AE77" s="82"/>
    </row>
    <row r="78" spans="1:31">
      <c r="A78" s="82"/>
      <c r="B78" s="82"/>
      <c r="M78" s="82"/>
      <c r="N78" s="82"/>
      <c r="O78" s="82"/>
      <c r="P78" s="82"/>
      <c r="Q78" s="82"/>
      <c r="R78" s="82"/>
      <c r="S78" s="82"/>
      <c r="T78" s="82"/>
      <c r="U78" s="82"/>
      <c r="V78" s="82"/>
      <c r="W78" s="82"/>
      <c r="X78" s="82"/>
      <c r="Y78" s="82"/>
      <c r="Z78" s="82"/>
      <c r="AA78" s="82"/>
      <c r="AB78" s="82"/>
      <c r="AC78" s="82"/>
      <c r="AD78" s="82"/>
      <c r="AE78" s="82"/>
    </row>
    <row r="79" spans="1:31">
      <c r="A79" s="82"/>
      <c r="B79" s="82"/>
      <c r="M79" s="82"/>
      <c r="N79" s="82"/>
      <c r="O79" s="82"/>
      <c r="P79" s="82"/>
      <c r="Q79" s="82"/>
      <c r="R79" s="82"/>
      <c r="S79" s="82"/>
      <c r="T79" s="82"/>
      <c r="U79" s="82"/>
      <c r="V79" s="82"/>
      <c r="W79" s="82"/>
      <c r="X79" s="82"/>
      <c r="Y79" s="82"/>
      <c r="Z79" s="82"/>
      <c r="AA79" s="82"/>
      <c r="AB79" s="82"/>
      <c r="AC79" s="82"/>
      <c r="AD79" s="82"/>
      <c r="AE79" s="82"/>
    </row>
    <row r="80" spans="1:31">
      <c r="A80" s="82"/>
      <c r="B80" s="82"/>
      <c r="M80" s="82"/>
      <c r="N80" s="82"/>
      <c r="O80" s="82"/>
      <c r="P80" s="82"/>
      <c r="Q80" s="82"/>
      <c r="R80" s="82"/>
      <c r="S80" s="82"/>
      <c r="T80" s="82"/>
      <c r="U80" s="82"/>
      <c r="V80" s="82"/>
      <c r="W80" s="82"/>
      <c r="X80" s="82"/>
      <c r="Y80" s="82"/>
      <c r="Z80" s="82"/>
      <c r="AA80" s="82"/>
      <c r="AB80" s="82"/>
      <c r="AC80" s="82"/>
      <c r="AD80" s="82"/>
      <c r="AE80" s="82"/>
    </row>
    <row r="81" spans="1:31">
      <c r="A81" s="82"/>
      <c r="B81" s="82"/>
      <c r="M81" s="82"/>
      <c r="N81" s="82"/>
      <c r="O81" s="82"/>
      <c r="P81" s="82"/>
      <c r="Q81" s="82"/>
      <c r="R81" s="82"/>
      <c r="S81" s="82"/>
      <c r="T81" s="82"/>
      <c r="U81" s="82"/>
      <c r="V81" s="82"/>
      <c r="W81" s="82"/>
      <c r="X81" s="82"/>
      <c r="Y81" s="82"/>
      <c r="Z81" s="82"/>
      <c r="AA81" s="82"/>
      <c r="AB81" s="82"/>
      <c r="AC81" s="82"/>
      <c r="AD81" s="82"/>
      <c r="AE81" s="82"/>
    </row>
    <row r="82" spans="1:31">
      <c r="A82" s="82"/>
      <c r="B82" s="82"/>
      <c r="M82" s="82"/>
      <c r="N82" s="82"/>
      <c r="O82" s="82"/>
      <c r="P82" s="82"/>
      <c r="Q82" s="82"/>
      <c r="R82" s="82"/>
      <c r="S82" s="82"/>
      <c r="T82" s="82"/>
      <c r="U82" s="82"/>
      <c r="V82" s="82"/>
      <c r="W82" s="82"/>
      <c r="X82" s="82"/>
      <c r="Y82" s="82"/>
      <c r="Z82" s="82"/>
      <c r="AA82" s="82"/>
      <c r="AB82" s="82"/>
      <c r="AC82" s="82"/>
      <c r="AD82" s="82"/>
      <c r="AE82" s="82"/>
    </row>
    <row r="83" spans="1:31">
      <c r="A83" s="82"/>
      <c r="B83" s="82"/>
      <c r="M83" s="82"/>
      <c r="N83" s="82"/>
      <c r="O83" s="82"/>
      <c r="P83" s="82"/>
      <c r="Q83" s="82"/>
      <c r="R83" s="82"/>
      <c r="S83" s="82"/>
      <c r="T83" s="82"/>
      <c r="U83" s="82"/>
      <c r="V83" s="82"/>
      <c r="W83" s="82"/>
      <c r="X83" s="82"/>
      <c r="Y83" s="82"/>
      <c r="Z83" s="82"/>
      <c r="AA83" s="82"/>
      <c r="AB83" s="82"/>
      <c r="AC83" s="82"/>
      <c r="AD83" s="82"/>
      <c r="AE83" s="82"/>
    </row>
    <row r="84" spans="1:31">
      <c r="A84" s="82"/>
      <c r="B84" s="82"/>
      <c r="M84" s="82"/>
      <c r="N84" s="82"/>
      <c r="O84" s="82"/>
      <c r="P84" s="82"/>
      <c r="Q84" s="82"/>
      <c r="R84" s="82"/>
      <c r="S84" s="82"/>
      <c r="T84" s="82"/>
      <c r="U84" s="82"/>
      <c r="V84" s="82"/>
      <c r="W84" s="82"/>
      <c r="X84" s="82"/>
      <c r="Y84" s="82"/>
      <c r="Z84" s="82"/>
      <c r="AA84" s="82"/>
      <c r="AB84" s="82"/>
      <c r="AC84" s="82"/>
      <c r="AD84" s="82"/>
      <c r="AE84" s="82"/>
    </row>
    <row r="85" spans="1:31">
      <c r="A85" s="82"/>
      <c r="B85" s="82"/>
      <c r="M85" s="82"/>
      <c r="N85" s="82"/>
      <c r="O85" s="82"/>
      <c r="P85" s="82"/>
      <c r="Q85" s="82"/>
      <c r="R85" s="82"/>
      <c r="S85" s="82"/>
      <c r="T85" s="82"/>
      <c r="U85" s="82"/>
      <c r="V85" s="82"/>
      <c r="W85" s="82"/>
      <c r="X85" s="82"/>
      <c r="Y85" s="82"/>
      <c r="Z85" s="82"/>
      <c r="AA85" s="82"/>
      <c r="AB85" s="82"/>
      <c r="AC85" s="82"/>
      <c r="AD85" s="82"/>
      <c r="AE85" s="82"/>
    </row>
    <row r="86" spans="1:31">
      <c r="A86" s="82"/>
      <c r="B86" s="82"/>
      <c r="M86" s="82"/>
      <c r="N86" s="82"/>
      <c r="O86" s="82"/>
      <c r="P86" s="82"/>
      <c r="Q86" s="82"/>
      <c r="R86" s="82"/>
      <c r="S86" s="82"/>
      <c r="T86" s="82"/>
      <c r="U86" s="82"/>
      <c r="V86" s="82"/>
      <c r="W86" s="82"/>
      <c r="X86" s="82"/>
      <c r="Y86" s="82"/>
      <c r="Z86" s="82"/>
      <c r="AA86" s="82"/>
      <c r="AB86" s="82"/>
      <c r="AC86" s="82"/>
      <c r="AD86" s="82"/>
      <c r="AE86" s="82"/>
    </row>
    <row r="87" spans="1:31">
      <c r="A87" s="82"/>
      <c r="B87" s="82"/>
      <c r="M87" s="82"/>
      <c r="N87" s="82"/>
      <c r="O87" s="82"/>
      <c r="P87" s="82"/>
      <c r="Q87" s="82"/>
      <c r="R87" s="82"/>
      <c r="S87" s="82"/>
      <c r="T87" s="82"/>
      <c r="U87" s="82"/>
      <c r="V87" s="82"/>
      <c r="W87" s="82"/>
      <c r="X87" s="82"/>
      <c r="Y87" s="82"/>
      <c r="Z87" s="82"/>
      <c r="AA87" s="82"/>
      <c r="AB87" s="82"/>
      <c r="AC87" s="82"/>
      <c r="AD87" s="82"/>
      <c r="AE87" s="82"/>
    </row>
    <row r="88" spans="1:31">
      <c r="A88" s="82"/>
      <c r="B88" s="82"/>
      <c r="M88" s="82"/>
      <c r="N88" s="82"/>
      <c r="O88" s="82"/>
      <c r="P88" s="82"/>
      <c r="Q88" s="82"/>
      <c r="R88" s="82"/>
      <c r="S88" s="82"/>
      <c r="T88" s="82"/>
      <c r="U88" s="82"/>
      <c r="V88" s="82"/>
      <c r="W88" s="82"/>
      <c r="X88" s="82"/>
      <c r="Y88" s="82"/>
      <c r="Z88" s="82"/>
      <c r="AA88" s="82"/>
      <c r="AB88" s="82"/>
      <c r="AC88" s="82"/>
      <c r="AD88" s="82"/>
      <c r="AE88" s="82"/>
    </row>
    <row r="89" spans="1:31">
      <c r="A89" s="82"/>
      <c r="B89" s="82"/>
      <c r="M89" s="82"/>
      <c r="N89" s="82"/>
      <c r="O89" s="82"/>
      <c r="P89" s="82"/>
      <c r="Q89" s="82"/>
      <c r="R89" s="82"/>
      <c r="S89" s="82"/>
      <c r="T89" s="82"/>
      <c r="U89" s="82"/>
      <c r="V89" s="82"/>
      <c r="W89" s="82"/>
      <c r="X89" s="82"/>
      <c r="Y89" s="82"/>
      <c r="Z89" s="82"/>
      <c r="AA89" s="82"/>
      <c r="AB89" s="82"/>
      <c r="AC89" s="82"/>
      <c r="AD89" s="82"/>
      <c r="AE89" s="82"/>
    </row>
    <row r="90" spans="1:31">
      <c r="A90" s="82"/>
      <c r="B90" s="82"/>
      <c r="M90" s="82"/>
      <c r="N90" s="82"/>
      <c r="O90" s="82"/>
      <c r="P90" s="82"/>
      <c r="Q90" s="82"/>
      <c r="R90" s="82"/>
      <c r="S90" s="82"/>
      <c r="T90" s="82"/>
      <c r="U90" s="82"/>
      <c r="V90" s="82"/>
      <c r="W90" s="82"/>
      <c r="X90" s="82"/>
      <c r="Y90" s="82"/>
      <c r="Z90" s="82"/>
      <c r="AA90" s="82"/>
      <c r="AB90" s="82"/>
      <c r="AC90" s="82"/>
      <c r="AD90" s="82"/>
      <c r="AE90" s="82"/>
    </row>
    <row r="91" spans="1:31">
      <c r="A91" s="82"/>
      <c r="B91" s="82"/>
      <c r="M91" s="82"/>
      <c r="N91" s="82"/>
      <c r="O91" s="82"/>
      <c r="P91" s="82"/>
      <c r="Q91" s="82"/>
      <c r="R91" s="82"/>
      <c r="S91" s="82"/>
      <c r="T91" s="82"/>
      <c r="U91" s="82"/>
      <c r="V91" s="82"/>
      <c r="W91" s="82"/>
      <c r="X91" s="82"/>
      <c r="Y91" s="82"/>
      <c r="Z91" s="82"/>
      <c r="AA91" s="82"/>
      <c r="AB91" s="82"/>
      <c r="AC91" s="82"/>
      <c r="AD91" s="82"/>
      <c r="AE91" s="82"/>
    </row>
    <row r="92" spans="1:31">
      <c r="A92" s="82"/>
      <c r="B92" s="82"/>
      <c r="M92" s="82"/>
      <c r="N92" s="82"/>
      <c r="O92" s="82"/>
      <c r="P92" s="82"/>
      <c r="Q92" s="82"/>
      <c r="R92" s="82"/>
      <c r="S92" s="82"/>
      <c r="T92" s="82"/>
      <c r="U92" s="82"/>
      <c r="V92" s="82"/>
      <c r="W92" s="82"/>
      <c r="X92" s="82"/>
      <c r="Y92" s="82"/>
      <c r="Z92" s="82"/>
      <c r="AA92" s="82"/>
      <c r="AB92" s="82"/>
      <c r="AC92" s="82"/>
      <c r="AD92" s="82"/>
      <c r="AE92" s="82"/>
    </row>
    <row r="93" spans="1:31">
      <c r="A93" s="82"/>
      <c r="B93" s="82"/>
      <c r="M93" s="82"/>
      <c r="N93" s="82"/>
      <c r="O93" s="82"/>
      <c r="P93" s="82"/>
      <c r="Q93" s="82"/>
      <c r="R93" s="82"/>
      <c r="S93" s="82"/>
      <c r="T93" s="82"/>
      <c r="U93" s="82"/>
      <c r="V93" s="82"/>
      <c r="W93" s="82"/>
      <c r="X93" s="82"/>
      <c r="Y93" s="82"/>
      <c r="Z93" s="82"/>
      <c r="AA93" s="82"/>
      <c r="AB93" s="82"/>
      <c r="AC93" s="82"/>
      <c r="AD93" s="82"/>
      <c r="AE93" s="82"/>
    </row>
    <row r="94" spans="1:31">
      <c r="A94" s="82"/>
      <c r="B94" s="82"/>
      <c r="M94" s="82"/>
      <c r="N94" s="82"/>
      <c r="O94" s="82"/>
      <c r="P94" s="82"/>
      <c r="Q94" s="82"/>
      <c r="R94" s="82"/>
      <c r="S94" s="82"/>
      <c r="T94" s="82"/>
      <c r="U94" s="82"/>
      <c r="V94" s="82"/>
      <c r="W94" s="82"/>
      <c r="X94" s="82"/>
      <c r="Y94" s="82"/>
      <c r="Z94" s="82"/>
      <c r="AA94" s="82"/>
      <c r="AB94" s="82"/>
      <c r="AC94" s="82"/>
      <c r="AD94" s="82"/>
      <c r="AE94" s="82"/>
    </row>
    <row r="95" spans="1:31">
      <c r="A95" s="82"/>
      <c r="B95" s="82"/>
      <c r="M95" s="82"/>
      <c r="N95" s="82"/>
      <c r="O95" s="82"/>
      <c r="P95" s="82"/>
      <c r="Q95" s="82"/>
      <c r="R95" s="82"/>
      <c r="S95" s="82"/>
      <c r="T95" s="82"/>
      <c r="U95" s="82"/>
      <c r="V95" s="82"/>
      <c r="W95" s="82"/>
      <c r="X95" s="82"/>
      <c r="Y95" s="82"/>
      <c r="Z95" s="82"/>
      <c r="AA95" s="82"/>
      <c r="AB95" s="82"/>
      <c r="AC95" s="82"/>
      <c r="AD95" s="82"/>
      <c r="AE95" s="82"/>
    </row>
    <row r="96" spans="1:31">
      <c r="A96" s="82"/>
      <c r="B96" s="82"/>
      <c r="M96" s="82"/>
      <c r="N96" s="82"/>
      <c r="O96" s="82"/>
      <c r="P96" s="82"/>
      <c r="Q96" s="82"/>
      <c r="R96" s="82"/>
      <c r="S96" s="82"/>
      <c r="T96" s="82"/>
      <c r="U96" s="82"/>
      <c r="V96" s="82"/>
      <c r="W96" s="82"/>
      <c r="X96" s="82"/>
      <c r="Y96" s="82"/>
      <c r="Z96" s="82"/>
      <c r="AA96" s="82"/>
      <c r="AB96" s="82"/>
      <c r="AC96" s="82"/>
      <c r="AD96" s="82"/>
      <c r="AE96" s="82"/>
    </row>
    <row r="97" spans="1:31">
      <c r="A97" s="82"/>
      <c r="B97" s="82"/>
      <c r="M97" s="82"/>
      <c r="N97" s="82"/>
      <c r="O97" s="82"/>
      <c r="P97" s="82"/>
      <c r="Q97" s="82"/>
      <c r="R97" s="82"/>
      <c r="S97" s="82"/>
      <c r="T97" s="82"/>
      <c r="U97" s="82"/>
      <c r="V97" s="82"/>
      <c r="W97" s="82"/>
      <c r="X97" s="82"/>
      <c r="Y97" s="82"/>
      <c r="Z97" s="82"/>
      <c r="AA97" s="82"/>
      <c r="AB97" s="82"/>
      <c r="AC97" s="82"/>
      <c r="AD97" s="82"/>
      <c r="AE97" s="82"/>
    </row>
    <row r="98" spans="1:31">
      <c r="A98" s="82"/>
      <c r="B98" s="82"/>
    </row>
    <row r="99" spans="1:31">
      <c r="A99" s="82"/>
      <c r="B99" s="82"/>
    </row>
    <row r="100" spans="1:31">
      <c r="A100" s="82"/>
      <c r="B100" s="82"/>
    </row>
    <row r="101" spans="1:31">
      <c r="A101" s="82"/>
      <c r="B101" s="82"/>
    </row>
  </sheetData>
  <mergeCells count="18">
    <mergeCell ref="A15:D15"/>
    <mergeCell ref="A21:C21"/>
    <mergeCell ref="A27:D27"/>
    <mergeCell ref="A28:D28"/>
    <mergeCell ref="A29:D29"/>
    <mergeCell ref="A23:D23"/>
    <mergeCell ref="A24:D24"/>
    <mergeCell ref="A25:D25"/>
    <mergeCell ref="B1:C1"/>
    <mergeCell ref="A3:D4"/>
    <mergeCell ref="A5:D5"/>
    <mergeCell ref="A6:C6"/>
    <mergeCell ref="A14:D14"/>
    <mergeCell ref="B7:D7"/>
    <mergeCell ref="B8:D8"/>
    <mergeCell ref="B10:C10"/>
    <mergeCell ref="B11:C11"/>
    <mergeCell ref="B9:D9"/>
  </mergeCells>
  <phoneticPr fontId="7" type="noConversion"/>
  <pageMargins left="1.19" right="0.75" top="1" bottom="1" header="0.5" footer="0.5"/>
  <pageSetup paperSize="9" scale="75" orientation="portrait" r:id="rId1"/>
  <headerFooter alignWithMargins="0"/>
  <drawing r:id="rId2"/>
  <legacyDrawing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BN105"/>
  <sheetViews>
    <sheetView view="pageBreakPreview" zoomScaleNormal="100" zoomScaleSheetLayoutView="100" workbookViewId="0">
      <selection activeCell="I5" sqref="I5"/>
    </sheetView>
  </sheetViews>
  <sheetFormatPr defaultColWidth="8" defaultRowHeight="12.5"/>
  <cols>
    <col min="1" max="1" width="23.7265625" style="83" customWidth="1"/>
    <col min="2" max="2" width="21.7265625" style="83" customWidth="1"/>
    <col min="3" max="3" width="17.81640625" style="82" customWidth="1"/>
    <col min="4" max="4" width="30.1796875" style="82" customWidth="1"/>
    <col min="5" max="12" width="8" style="82" customWidth="1"/>
    <col min="13" max="16384" width="8" style="83"/>
  </cols>
  <sheetData>
    <row r="1" spans="1:66" ht="143.25" customHeight="1">
      <c r="A1" s="80"/>
      <c r="B1" s="1088" t="s">
        <v>1311</v>
      </c>
      <c r="C1" s="1089"/>
      <c r="D1" s="81"/>
      <c r="M1" s="82"/>
      <c r="N1" s="82"/>
      <c r="O1" s="82"/>
      <c r="P1" s="82"/>
      <c r="Q1" s="82"/>
      <c r="R1" s="82"/>
      <c r="S1" s="82"/>
      <c r="T1" s="82"/>
      <c r="U1" s="82"/>
      <c r="V1" s="82"/>
      <c r="W1" s="82"/>
      <c r="X1" s="82"/>
      <c r="Y1" s="82"/>
      <c r="Z1" s="82"/>
      <c r="AA1" s="82"/>
      <c r="AB1" s="82"/>
      <c r="AC1" s="82"/>
      <c r="AD1" s="82"/>
      <c r="AE1" s="82"/>
      <c r="AF1" s="82"/>
      <c r="AG1" s="82"/>
      <c r="AH1" s="82"/>
      <c r="AI1" s="82"/>
      <c r="AJ1" s="82"/>
      <c r="AK1" s="82"/>
      <c r="AL1" s="82"/>
      <c r="AM1" s="82"/>
      <c r="AN1" s="82"/>
      <c r="AO1" s="82"/>
      <c r="AP1" s="82"/>
      <c r="AQ1" s="82"/>
      <c r="AR1" s="82"/>
      <c r="AS1" s="82"/>
      <c r="AT1" s="82"/>
      <c r="AU1" s="82"/>
      <c r="AV1" s="82"/>
      <c r="AW1" s="82"/>
      <c r="AX1" s="82"/>
      <c r="AY1" s="82"/>
      <c r="AZ1" s="82"/>
      <c r="BA1" s="82"/>
      <c r="BB1" s="82"/>
      <c r="BC1" s="82"/>
      <c r="BD1" s="82"/>
      <c r="BE1" s="82"/>
      <c r="BF1" s="82"/>
      <c r="BG1" s="82"/>
      <c r="BH1" s="82"/>
      <c r="BI1" s="82"/>
      <c r="BJ1" s="82"/>
      <c r="BK1" s="82"/>
      <c r="BL1" s="82"/>
      <c r="BM1" s="82"/>
      <c r="BN1" s="82"/>
    </row>
    <row r="2" spans="1:66" ht="9.75" customHeight="1">
      <c r="A2" s="84"/>
      <c r="B2" s="84"/>
      <c r="C2" s="85"/>
      <c r="D2" s="85"/>
      <c r="M2" s="82"/>
      <c r="N2" s="82"/>
      <c r="O2" s="82"/>
      <c r="P2" s="82"/>
      <c r="Q2" s="82"/>
      <c r="R2" s="82"/>
      <c r="S2" s="82"/>
      <c r="T2" s="82"/>
      <c r="U2" s="82"/>
      <c r="V2" s="82"/>
      <c r="W2" s="82"/>
      <c r="X2" s="82"/>
      <c r="Y2" s="82"/>
      <c r="Z2" s="82"/>
      <c r="AA2" s="82"/>
      <c r="AB2" s="82"/>
      <c r="AC2" s="82"/>
      <c r="AD2" s="82"/>
      <c r="AE2" s="82"/>
      <c r="AF2" s="82"/>
      <c r="AG2" s="82"/>
      <c r="AH2" s="82"/>
      <c r="AI2" s="82"/>
      <c r="AJ2" s="82"/>
      <c r="AK2" s="82"/>
      <c r="AL2" s="82"/>
      <c r="AM2" s="82"/>
      <c r="AN2" s="82"/>
      <c r="AO2" s="82"/>
      <c r="AP2" s="82"/>
      <c r="AQ2" s="82"/>
      <c r="AR2" s="82"/>
      <c r="AS2" s="82"/>
      <c r="AT2" s="82"/>
      <c r="AU2" s="82"/>
      <c r="AV2" s="82"/>
      <c r="AW2" s="82"/>
      <c r="AX2" s="82"/>
      <c r="AY2" s="82"/>
      <c r="AZ2" s="82"/>
      <c r="BA2" s="82"/>
      <c r="BB2" s="82"/>
      <c r="BC2" s="82"/>
      <c r="BD2" s="82"/>
      <c r="BE2" s="82"/>
      <c r="BF2" s="82"/>
      <c r="BG2" s="82"/>
      <c r="BH2" s="82"/>
      <c r="BI2" s="82"/>
      <c r="BJ2" s="82"/>
      <c r="BK2" s="82"/>
      <c r="BL2" s="82"/>
      <c r="BM2" s="82"/>
      <c r="BN2" s="82"/>
    </row>
    <row r="3" spans="1:66">
      <c r="A3" s="1090" t="s">
        <v>1312</v>
      </c>
      <c r="B3" s="1090"/>
      <c r="C3" s="1090"/>
      <c r="D3" s="1090"/>
      <c r="H3" s="383"/>
      <c r="M3" s="82"/>
      <c r="N3" s="82"/>
      <c r="O3" s="82"/>
      <c r="P3" s="82"/>
      <c r="Q3" s="82"/>
      <c r="R3" s="82"/>
      <c r="S3" s="82"/>
      <c r="T3" s="82"/>
      <c r="U3" s="82"/>
      <c r="V3" s="82"/>
      <c r="W3" s="82"/>
      <c r="X3" s="82"/>
      <c r="Y3" s="82"/>
      <c r="Z3" s="82"/>
      <c r="AA3" s="82"/>
      <c r="AB3" s="82"/>
      <c r="AC3" s="82"/>
      <c r="AD3" s="82"/>
      <c r="AE3" s="82"/>
      <c r="AF3" s="82"/>
      <c r="AG3" s="82"/>
      <c r="AH3" s="82"/>
      <c r="AI3" s="82"/>
      <c r="AJ3" s="82"/>
      <c r="AK3" s="82"/>
      <c r="AL3" s="82"/>
      <c r="AM3" s="82"/>
      <c r="AN3" s="82"/>
      <c r="AO3" s="82"/>
      <c r="AP3" s="82"/>
      <c r="AQ3" s="82"/>
      <c r="AR3" s="82"/>
      <c r="AS3" s="82"/>
      <c r="AT3" s="82"/>
      <c r="AU3" s="82"/>
      <c r="AV3" s="82"/>
      <c r="AW3" s="82"/>
      <c r="AX3" s="82"/>
      <c r="AY3" s="82"/>
      <c r="AZ3" s="82"/>
      <c r="BA3" s="82"/>
      <c r="BB3" s="82"/>
      <c r="BC3" s="82"/>
      <c r="BD3" s="82"/>
      <c r="BE3" s="82"/>
      <c r="BF3" s="82"/>
      <c r="BG3" s="82"/>
      <c r="BH3" s="82"/>
      <c r="BI3" s="82"/>
      <c r="BJ3" s="82"/>
      <c r="BK3" s="82"/>
      <c r="BL3" s="82"/>
      <c r="BM3" s="82"/>
      <c r="BN3" s="82"/>
    </row>
    <row r="4" spans="1:66" ht="42.75" customHeight="1">
      <c r="A4" s="1090"/>
      <c r="B4" s="1090"/>
      <c r="C4" s="1090"/>
      <c r="D4" s="1090"/>
      <c r="M4" s="82"/>
      <c r="N4" s="82"/>
      <c r="O4" s="82"/>
      <c r="P4" s="82"/>
      <c r="Q4" s="82"/>
      <c r="R4" s="82"/>
      <c r="S4" s="82"/>
      <c r="T4" s="82"/>
      <c r="U4" s="82"/>
      <c r="V4" s="82"/>
      <c r="W4" s="82"/>
      <c r="X4" s="82"/>
      <c r="Y4" s="82"/>
      <c r="Z4" s="82"/>
      <c r="AA4" s="82"/>
      <c r="AB4" s="82"/>
      <c r="AC4" s="82"/>
      <c r="AD4" s="82"/>
      <c r="AE4" s="82"/>
      <c r="AF4" s="82"/>
      <c r="AG4" s="82"/>
      <c r="AH4" s="82"/>
      <c r="AI4" s="82"/>
      <c r="AJ4" s="82"/>
      <c r="AK4" s="82"/>
      <c r="AL4" s="82"/>
      <c r="AM4" s="82"/>
      <c r="AN4" s="82"/>
      <c r="AO4" s="82"/>
      <c r="AP4" s="82"/>
      <c r="AQ4" s="82"/>
      <c r="AR4" s="82"/>
      <c r="AS4" s="82"/>
      <c r="AT4" s="82"/>
      <c r="AU4" s="82"/>
      <c r="AV4" s="82"/>
      <c r="AW4" s="82"/>
      <c r="AX4" s="82"/>
      <c r="AY4" s="82"/>
      <c r="AZ4" s="82"/>
      <c r="BA4" s="82"/>
      <c r="BB4" s="82"/>
      <c r="BC4" s="82"/>
      <c r="BD4" s="82"/>
      <c r="BE4" s="82"/>
      <c r="BF4" s="82"/>
      <c r="BG4" s="82"/>
      <c r="BH4" s="82"/>
      <c r="BI4" s="82"/>
      <c r="BJ4" s="82"/>
      <c r="BK4" s="82"/>
      <c r="BL4" s="82"/>
      <c r="BM4" s="82"/>
      <c r="BN4" s="82"/>
    </row>
    <row r="5" spans="1:66" ht="33.75" customHeight="1">
      <c r="A5" s="1090" t="s">
        <v>1313</v>
      </c>
      <c r="B5" s="1090"/>
      <c r="C5" s="1090"/>
      <c r="D5" s="1090"/>
      <c r="M5" s="82"/>
      <c r="N5" s="82"/>
      <c r="O5" s="82"/>
      <c r="P5" s="82"/>
      <c r="Q5" s="82"/>
      <c r="R5" s="82"/>
      <c r="S5" s="82"/>
      <c r="T5" s="82"/>
      <c r="U5" s="82"/>
      <c r="V5" s="82"/>
      <c r="W5" s="82"/>
      <c r="X5" s="82"/>
      <c r="Y5" s="82"/>
      <c r="Z5" s="82"/>
      <c r="AA5" s="82"/>
      <c r="AB5" s="82"/>
      <c r="AC5" s="82"/>
      <c r="AD5" s="82"/>
      <c r="AE5" s="82"/>
      <c r="AF5" s="82"/>
      <c r="AG5" s="82"/>
      <c r="AH5" s="82"/>
      <c r="AI5" s="82"/>
      <c r="AJ5" s="82"/>
      <c r="AK5" s="82"/>
      <c r="AL5" s="82"/>
      <c r="AM5" s="82"/>
      <c r="AN5" s="82"/>
      <c r="AO5" s="82"/>
      <c r="AP5" s="82"/>
      <c r="AQ5" s="82"/>
      <c r="AR5" s="82"/>
      <c r="AS5" s="82"/>
      <c r="AT5" s="82"/>
      <c r="AU5" s="82"/>
      <c r="AV5" s="82"/>
      <c r="AW5" s="82"/>
      <c r="AX5" s="82"/>
      <c r="AY5" s="82"/>
      <c r="AZ5" s="82"/>
      <c r="BA5" s="82"/>
      <c r="BB5" s="82"/>
      <c r="BC5" s="82"/>
      <c r="BD5" s="82"/>
      <c r="BE5" s="82"/>
      <c r="BF5" s="82"/>
      <c r="BG5" s="82"/>
      <c r="BH5" s="82"/>
      <c r="BI5" s="82"/>
      <c r="BJ5" s="82"/>
      <c r="BK5" s="82"/>
      <c r="BL5" s="82"/>
      <c r="BM5" s="82"/>
      <c r="BN5" s="82"/>
    </row>
    <row r="6" spans="1:66" s="88" customFormat="1" ht="14">
      <c r="A6" s="1091" t="s">
        <v>1296</v>
      </c>
      <c r="B6" s="1091"/>
      <c r="C6" s="1091"/>
      <c r="D6" s="86"/>
      <c r="E6" s="87"/>
      <c r="F6" s="87"/>
      <c r="G6" s="87"/>
      <c r="H6" s="87"/>
      <c r="I6" s="87"/>
      <c r="J6" s="87"/>
      <c r="K6" s="87"/>
      <c r="L6" s="87"/>
      <c r="M6" s="87"/>
      <c r="N6" s="87"/>
      <c r="O6" s="87"/>
      <c r="P6" s="87"/>
      <c r="Q6" s="87"/>
      <c r="R6" s="87"/>
      <c r="S6" s="87"/>
      <c r="T6" s="87"/>
      <c r="U6" s="87"/>
      <c r="V6" s="87"/>
      <c r="W6" s="87"/>
      <c r="X6" s="87"/>
      <c r="Y6" s="87"/>
      <c r="Z6" s="87"/>
      <c r="AA6" s="87"/>
      <c r="AB6" s="87"/>
      <c r="AC6" s="87"/>
      <c r="AD6" s="87"/>
      <c r="AE6" s="87"/>
      <c r="AF6" s="87"/>
      <c r="AG6" s="87"/>
      <c r="AH6" s="87"/>
      <c r="AI6" s="87"/>
      <c r="AJ6" s="87"/>
      <c r="AK6" s="87"/>
      <c r="AL6" s="87"/>
      <c r="AM6" s="87"/>
      <c r="AN6" s="87"/>
      <c r="AO6" s="87"/>
      <c r="AP6" s="87"/>
      <c r="AQ6" s="87"/>
      <c r="AR6" s="87"/>
      <c r="AS6" s="87"/>
      <c r="AT6" s="87"/>
      <c r="AU6" s="87"/>
      <c r="AV6" s="87"/>
      <c r="AW6" s="87"/>
      <c r="AX6" s="87"/>
      <c r="AY6" s="87"/>
      <c r="AZ6" s="87"/>
      <c r="BA6" s="87"/>
      <c r="BB6" s="87"/>
      <c r="BC6" s="87"/>
      <c r="BD6" s="87"/>
      <c r="BE6" s="87"/>
      <c r="BF6" s="87"/>
      <c r="BG6" s="87"/>
      <c r="BH6" s="87"/>
      <c r="BI6" s="87"/>
      <c r="BJ6" s="87"/>
      <c r="BK6" s="87"/>
      <c r="BL6" s="87"/>
      <c r="BM6" s="87"/>
      <c r="BN6" s="87"/>
    </row>
    <row r="7" spans="1:66" s="88" customFormat="1" ht="14">
      <c r="A7" s="86" t="s">
        <v>1257</v>
      </c>
      <c r="B7" s="1093" t="str">
        <f>'1 Basic Info'!C7</f>
        <v>Ottawa Valley Forest</v>
      </c>
      <c r="C7" s="1093"/>
      <c r="D7" s="1093"/>
      <c r="E7" s="87"/>
      <c r="F7" s="87"/>
      <c r="G7" s="87"/>
      <c r="H7" s="87"/>
      <c r="I7" s="87"/>
      <c r="J7" s="87"/>
      <c r="K7" s="87"/>
      <c r="L7" s="87"/>
      <c r="M7" s="87"/>
      <c r="N7" s="87"/>
      <c r="O7" s="87"/>
      <c r="P7" s="87"/>
      <c r="Q7" s="87"/>
      <c r="R7" s="87"/>
      <c r="S7" s="87"/>
      <c r="T7" s="87"/>
      <c r="U7" s="87"/>
      <c r="V7" s="87"/>
      <c r="W7" s="87"/>
      <c r="X7" s="87"/>
      <c r="Y7" s="87"/>
      <c r="Z7" s="87"/>
      <c r="AA7" s="87"/>
      <c r="AB7" s="87"/>
      <c r="AC7" s="87"/>
      <c r="AD7" s="87"/>
      <c r="AE7" s="87"/>
      <c r="AF7" s="87"/>
      <c r="AG7" s="87"/>
      <c r="AH7" s="87"/>
      <c r="AI7" s="87"/>
      <c r="AJ7" s="87"/>
      <c r="AK7" s="87"/>
      <c r="AL7" s="87"/>
      <c r="AM7" s="87"/>
      <c r="AN7" s="87"/>
      <c r="AO7" s="87"/>
      <c r="AP7" s="87"/>
      <c r="AQ7" s="87"/>
      <c r="AR7" s="87"/>
      <c r="AS7" s="87"/>
      <c r="AT7" s="87"/>
      <c r="AU7" s="87"/>
      <c r="AV7" s="87"/>
      <c r="AW7" s="87"/>
      <c r="AX7" s="87"/>
      <c r="AY7" s="87"/>
      <c r="AZ7" s="87"/>
      <c r="BA7" s="87"/>
      <c r="BB7" s="87"/>
      <c r="BC7" s="87"/>
      <c r="BD7" s="87"/>
      <c r="BE7" s="87"/>
      <c r="BF7" s="87"/>
      <c r="BG7" s="87"/>
      <c r="BH7" s="87"/>
      <c r="BI7" s="87"/>
      <c r="BJ7" s="87"/>
      <c r="BK7" s="87"/>
      <c r="BL7" s="87"/>
      <c r="BM7" s="87"/>
      <c r="BN7" s="87"/>
    </row>
    <row r="8" spans="1:66" s="88" customFormat="1" ht="14">
      <c r="A8" s="86" t="s">
        <v>1259</v>
      </c>
      <c r="B8" s="1093" t="str">
        <f>'1 Basic Info'!C11</f>
        <v>195 Brazeau Rd., RR3, Pembroke, Ontario, K8A 6W4</v>
      </c>
      <c r="C8" s="1093"/>
      <c r="D8" s="1093"/>
      <c r="E8" s="87"/>
      <c r="F8" s="87"/>
      <c r="G8" s="87"/>
      <c r="H8" s="87"/>
      <c r="I8" s="87"/>
      <c r="J8" s="87"/>
      <c r="K8" s="87"/>
      <c r="L8" s="87"/>
      <c r="M8" s="87"/>
      <c r="N8" s="87"/>
      <c r="O8" s="87"/>
      <c r="P8" s="87"/>
      <c r="Q8" s="87"/>
      <c r="R8" s="87"/>
      <c r="S8" s="87"/>
      <c r="T8" s="87"/>
      <c r="U8" s="87"/>
      <c r="V8" s="87"/>
      <c r="W8" s="87"/>
      <c r="X8" s="87"/>
      <c r="Y8" s="87"/>
      <c r="Z8" s="87"/>
      <c r="AA8" s="87"/>
      <c r="AB8" s="87"/>
      <c r="AC8" s="87"/>
      <c r="AD8" s="87"/>
      <c r="AE8" s="87"/>
      <c r="AF8" s="87"/>
      <c r="AG8" s="87"/>
      <c r="AH8" s="87"/>
      <c r="AI8" s="87"/>
      <c r="AJ8" s="87"/>
      <c r="AK8" s="87"/>
      <c r="AL8" s="87"/>
      <c r="AM8" s="87"/>
      <c r="AN8" s="87"/>
      <c r="AO8" s="87"/>
      <c r="AP8" s="87"/>
      <c r="AQ8" s="87"/>
      <c r="AR8" s="87"/>
      <c r="AS8" s="87"/>
      <c r="AT8" s="87"/>
      <c r="AU8" s="87"/>
      <c r="AV8" s="87"/>
      <c r="AW8" s="87"/>
      <c r="AX8" s="87"/>
      <c r="AY8" s="87"/>
      <c r="AZ8" s="87"/>
      <c r="BA8" s="87"/>
      <c r="BB8" s="87"/>
      <c r="BC8" s="87"/>
      <c r="BD8" s="87"/>
      <c r="BE8" s="87"/>
      <c r="BF8" s="87"/>
      <c r="BG8" s="87"/>
      <c r="BH8" s="87"/>
      <c r="BI8" s="87"/>
      <c r="BJ8" s="87"/>
      <c r="BK8" s="87"/>
      <c r="BL8" s="87"/>
      <c r="BM8" s="87"/>
      <c r="BN8" s="87"/>
    </row>
    <row r="9" spans="1:66" s="88" customFormat="1" ht="14">
      <c r="A9" s="86" t="s">
        <v>81</v>
      </c>
      <c r="B9" s="1093" t="str">
        <f>'1 Basic Info'!C12</f>
        <v>Canada</v>
      </c>
      <c r="C9" s="1093"/>
      <c r="D9" s="1093"/>
      <c r="E9" s="87"/>
      <c r="F9" s="87"/>
      <c r="G9" s="87"/>
      <c r="H9" s="87"/>
      <c r="I9" s="87"/>
      <c r="J9" s="87"/>
      <c r="K9" s="87"/>
      <c r="L9" s="87"/>
      <c r="M9" s="87"/>
      <c r="N9" s="87"/>
      <c r="O9" s="87"/>
      <c r="P9" s="87"/>
      <c r="Q9" s="87"/>
      <c r="R9" s="87"/>
      <c r="S9" s="87"/>
      <c r="T9" s="87"/>
      <c r="U9" s="87"/>
      <c r="V9" s="87"/>
      <c r="W9" s="87"/>
      <c r="X9" s="87"/>
      <c r="Y9" s="87"/>
      <c r="Z9" s="87"/>
      <c r="AA9" s="87"/>
      <c r="AB9" s="87"/>
      <c r="AC9" s="87"/>
      <c r="AD9" s="87"/>
      <c r="AE9" s="87"/>
      <c r="AF9" s="87"/>
      <c r="AG9" s="87"/>
      <c r="AH9" s="87"/>
      <c r="AI9" s="87"/>
      <c r="AJ9" s="87"/>
      <c r="AK9" s="87"/>
      <c r="AL9" s="87"/>
      <c r="AM9" s="87"/>
      <c r="AN9" s="87"/>
      <c r="AO9" s="87"/>
      <c r="AP9" s="87"/>
      <c r="AQ9" s="87"/>
      <c r="AR9" s="87"/>
      <c r="AS9" s="87"/>
      <c r="AT9" s="87"/>
      <c r="AU9" s="87"/>
      <c r="AV9" s="87"/>
      <c r="AW9" s="87"/>
      <c r="AX9" s="87"/>
      <c r="AY9" s="87"/>
      <c r="AZ9" s="87"/>
      <c r="BA9" s="87"/>
      <c r="BB9" s="87"/>
      <c r="BC9" s="87"/>
      <c r="BD9" s="87"/>
      <c r="BE9" s="87"/>
      <c r="BF9" s="87"/>
      <c r="BG9" s="87"/>
      <c r="BH9" s="87"/>
      <c r="BI9" s="87"/>
      <c r="BJ9" s="87"/>
      <c r="BK9" s="87"/>
      <c r="BL9" s="87"/>
      <c r="BM9" s="87"/>
      <c r="BN9" s="87"/>
    </row>
    <row r="10" spans="1:66" s="88" customFormat="1" ht="14">
      <c r="A10" s="86" t="s">
        <v>1297</v>
      </c>
      <c r="B10" s="1093" t="str">
        <f>Cover!D7</f>
        <v>SA-FM/COC-002701</v>
      </c>
      <c r="C10" s="1093"/>
      <c r="D10" s="708"/>
      <c r="E10" s="87"/>
      <c r="F10" s="87"/>
      <c r="G10" s="87"/>
      <c r="H10" s="87"/>
      <c r="I10" s="87"/>
      <c r="J10" s="87"/>
      <c r="K10" s="87"/>
      <c r="L10" s="87"/>
      <c r="M10" s="87"/>
      <c r="N10" s="87"/>
      <c r="O10" s="87"/>
      <c r="P10" s="87"/>
      <c r="Q10" s="87"/>
      <c r="R10" s="87"/>
      <c r="S10" s="87"/>
      <c r="T10" s="87"/>
      <c r="U10" s="87"/>
      <c r="V10" s="87"/>
      <c r="W10" s="87"/>
      <c r="X10" s="87"/>
      <c r="Y10" s="87"/>
      <c r="Z10" s="87"/>
      <c r="AA10" s="87"/>
      <c r="AB10" s="87"/>
      <c r="AC10" s="87"/>
      <c r="AD10" s="87"/>
      <c r="AE10" s="87"/>
      <c r="AF10" s="87"/>
      <c r="AG10" s="87"/>
      <c r="AH10" s="87"/>
      <c r="AI10" s="87"/>
      <c r="AJ10" s="87"/>
      <c r="AK10" s="87"/>
      <c r="AL10" s="87"/>
      <c r="AM10" s="87"/>
      <c r="AN10" s="87"/>
      <c r="AO10" s="87"/>
      <c r="AP10" s="87"/>
      <c r="AQ10" s="87"/>
      <c r="AR10" s="87"/>
      <c r="AS10" s="87"/>
      <c r="AT10" s="87"/>
      <c r="AU10" s="87"/>
      <c r="AV10" s="87"/>
      <c r="AW10" s="87"/>
      <c r="AX10" s="87"/>
      <c r="AY10" s="87"/>
      <c r="AZ10" s="87"/>
      <c r="BA10" s="87"/>
      <c r="BB10" s="87"/>
      <c r="BC10" s="87"/>
      <c r="BD10" s="87"/>
      <c r="BE10" s="87"/>
      <c r="BF10" s="87"/>
      <c r="BG10" s="87"/>
      <c r="BH10" s="87"/>
      <c r="BI10" s="87"/>
      <c r="BJ10" s="87"/>
      <c r="BK10" s="87"/>
      <c r="BL10" s="87"/>
      <c r="BM10" s="87"/>
      <c r="BN10" s="87"/>
    </row>
    <row r="11" spans="1:66" s="88" customFormat="1" ht="14">
      <c r="A11" s="86" t="s">
        <v>101</v>
      </c>
      <c r="B11" s="1093" t="str">
        <f>'1 Basic Info'!C21</f>
        <v>Single</v>
      </c>
      <c r="C11" s="1093"/>
      <c r="D11" s="708"/>
      <c r="E11" s="87"/>
      <c r="F11" s="87"/>
      <c r="G11" s="87"/>
      <c r="H11" s="87"/>
      <c r="I11" s="87"/>
      <c r="J11" s="87"/>
      <c r="K11" s="87"/>
      <c r="L11" s="87"/>
      <c r="M11" s="87"/>
      <c r="N11" s="87"/>
      <c r="O11" s="87"/>
      <c r="P11" s="87"/>
      <c r="Q11" s="87"/>
      <c r="R11" s="87"/>
      <c r="S11" s="87"/>
      <c r="T11" s="87"/>
      <c r="U11" s="87"/>
      <c r="V11" s="87"/>
      <c r="W11" s="87"/>
      <c r="X11" s="87"/>
      <c r="Y11" s="87"/>
      <c r="Z11" s="87"/>
      <c r="AA11" s="87"/>
      <c r="AB11" s="87"/>
      <c r="AC11" s="87"/>
      <c r="AD11" s="87"/>
      <c r="AE11" s="87"/>
      <c r="AF11" s="87"/>
      <c r="AG11" s="87"/>
      <c r="AH11" s="87"/>
      <c r="AI11" s="87"/>
      <c r="AJ11" s="87"/>
      <c r="AK11" s="87"/>
      <c r="AL11" s="87"/>
      <c r="AM11" s="87"/>
      <c r="AN11" s="87"/>
      <c r="AO11" s="87"/>
      <c r="AP11" s="87"/>
      <c r="AQ11" s="87"/>
      <c r="AR11" s="87"/>
      <c r="AS11" s="87"/>
      <c r="AT11" s="87"/>
      <c r="AU11" s="87"/>
      <c r="AV11" s="87"/>
      <c r="AW11" s="87"/>
      <c r="AX11" s="87"/>
      <c r="AY11" s="87"/>
      <c r="AZ11" s="87"/>
      <c r="BA11" s="87"/>
      <c r="BB11" s="87"/>
      <c r="BC11" s="87"/>
      <c r="BD11" s="87"/>
      <c r="BE11" s="87"/>
      <c r="BF11" s="87"/>
      <c r="BG11" s="87"/>
      <c r="BH11" s="87"/>
      <c r="BI11" s="87"/>
      <c r="BJ11" s="87"/>
      <c r="BK11" s="87"/>
      <c r="BL11" s="87"/>
      <c r="BM11" s="87"/>
      <c r="BN11" s="87"/>
    </row>
    <row r="12" spans="1:66" ht="15" customHeight="1">
      <c r="A12" s="450"/>
      <c r="B12" s="451"/>
      <c r="C12" s="450"/>
      <c r="D12" s="451"/>
      <c r="M12" s="82"/>
      <c r="N12" s="82"/>
      <c r="O12" s="82"/>
      <c r="P12" s="82"/>
      <c r="Q12" s="82"/>
      <c r="R12" s="82"/>
      <c r="S12" s="82"/>
      <c r="T12" s="82"/>
      <c r="U12" s="82"/>
      <c r="V12" s="82"/>
      <c r="W12" s="82"/>
      <c r="X12" s="82"/>
      <c r="Y12" s="82"/>
      <c r="Z12" s="82"/>
      <c r="AA12" s="82"/>
      <c r="AB12" s="82"/>
      <c r="AC12" s="82"/>
      <c r="AD12" s="82"/>
      <c r="AE12" s="82"/>
      <c r="AF12" s="82"/>
      <c r="AG12" s="82"/>
      <c r="AH12" s="82"/>
      <c r="AI12" s="82"/>
      <c r="AJ12" s="82"/>
      <c r="AK12" s="82"/>
      <c r="AL12" s="82"/>
      <c r="AM12" s="82"/>
      <c r="AN12" s="82"/>
      <c r="AO12" s="82"/>
      <c r="AP12" s="82"/>
      <c r="AQ12" s="82"/>
      <c r="AR12" s="82"/>
      <c r="AS12" s="82"/>
      <c r="AT12" s="82"/>
      <c r="AU12" s="82"/>
      <c r="AV12" s="82"/>
      <c r="AW12" s="82"/>
      <c r="AX12" s="82"/>
      <c r="AY12" s="82"/>
      <c r="AZ12" s="82"/>
      <c r="BA12" s="82"/>
      <c r="BB12" s="82"/>
      <c r="BC12" s="82"/>
      <c r="BD12" s="82"/>
      <c r="BE12" s="82"/>
      <c r="BF12" s="82"/>
      <c r="BG12" s="82"/>
      <c r="BH12" s="82"/>
      <c r="BI12" s="82"/>
      <c r="BJ12" s="82"/>
      <c r="BK12" s="82"/>
      <c r="BL12" s="82"/>
      <c r="BM12" s="82"/>
      <c r="BN12" s="82"/>
    </row>
    <row r="13" spans="1:66" ht="18" customHeight="1">
      <c r="A13" s="1092" t="s">
        <v>1314</v>
      </c>
      <c r="B13" s="1091"/>
      <c r="C13" s="1091"/>
      <c r="D13" s="1091"/>
      <c r="M13" s="82"/>
      <c r="N13" s="82"/>
      <c r="O13" s="82"/>
      <c r="P13" s="82"/>
      <c r="Q13" s="82"/>
      <c r="R13" s="82"/>
      <c r="S13" s="82"/>
      <c r="T13" s="82"/>
      <c r="U13" s="82"/>
      <c r="V13" s="82"/>
      <c r="W13" s="82"/>
      <c r="X13" s="82"/>
      <c r="Y13" s="82"/>
      <c r="Z13" s="82"/>
      <c r="AA13" s="82"/>
      <c r="AB13" s="82"/>
      <c r="AC13" s="82"/>
      <c r="AD13" s="82"/>
      <c r="AE13" s="82"/>
      <c r="AF13" s="82"/>
      <c r="AG13" s="82"/>
      <c r="AH13" s="82"/>
      <c r="AI13" s="82"/>
      <c r="AJ13" s="82"/>
      <c r="AK13" s="82"/>
      <c r="AL13" s="82"/>
      <c r="AM13" s="82"/>
      <c r="AN13" s="82"/>
      <c r="AO13" s="82"/>
      <c r="AP13" s="82"/>
      <c r="AQ13" s="82"/>
      <c r="AR13" s="82"/>
      <c r="AS13" s="82"/>
      <c r="AT13" s="82"/>
      <c r="AU13" s="82"/>
      <c r="AV13" s="82"/>
      <c r="AW13" s="82"/>
      <c r="AX13" s="82"/>
      <c r="AY13" s="82"/>
      <c r="AZ13" s="82"/>
      <c r="BA13" s="82"/>
      <c r="BB13" s="82"/>
      <c r="BC13" s="82"/>
      <c r="BD13" s="82"/>
      <c r="BE13" s="82"/>
      <c r="BF13" s="82"/>
      <c r="BG13" s="82"/>
      <c r="BH13" s="82"/>
      <c r="BI13" s="82"/>
      <c r="BJ13" s="82"/>
      <c r="BK13" s="82"/>
      <c r="BL13" s="82"/>
      <c r="BM13" s="82"/>
      <c r="BN13" s="82"/>
    </row>
    <row r="14" spans="1:66" ht="33.75" customHeight="1">
      <c r="A14" s="1094" t="s">
        <v>1315</v>
      </c>
      <c r="B14" s="1091"/>
      <c r="C14" s="1091"/>
      <c r="D14" s="1091"/>
      <c r="E14" s="313" t="s">
        <v>1302</v>
      </c>
      <c r="M14" s="82"/>
      <c r="N14" s="82"/>
      <c r="O14" s="82"/>
      <c r="P14" s="82"/>
      <c r="Q14" s="82"/>
      <c r="R14" s="82"/>
      <c r="S14" s="82"/>
      <c r="T14" s="82"/>
      <c r="U14" s="82"/>
      <c r="V14" s="82"/>
      <c r="W14" s="82"/>
      <c r="X14" s="82"/>
      <c r="Y14" s="82"/>
      <c r="Z14" s="82"/>
      <c r="AA14" s="82"/>
      <c r="AB14" s="82"/>
      <c r="AC14" s="82"/>
      <c r="AD14" s="82"/>
      <c r="AE14" s="82"/>
      <c r="AF14" s="82"/>
      <c r="AG14" s="82"/>
      <c r="AH14" s="82"/>
      <c r="AI14" s="82"/>
      <c r="AJ14" s="82"/>
      <c r="AK14" s="82"/>
      <c r="AL14" s="82"/>
      <c r="AM14" s="82"/>
      <c r="AN14" s="82"/>
      <c r="AO14" s="82"/>
      <c r="AP14" s="82"/>
      <c r="AQ14" s="82"/>
      <c r="AR14" s="82"/>
      <c r="AS14" s="82"/>
      <c r="AT14" s="82"/>
      <c r="AU14" s="82"/>
      <c r="AV14" s="82"/>
      <c r="AW14" s="82"/>
      <c r="AX14" s="82"/>
      <c r="AY14" s="82"/>
      <c r="AZ14" s="82"/>
      <c r="BA14" s="82"/>
      <c r="BB14" s="82"/>
      <c r="BC14" s="82"/>
      <c r="BD14" s="82"/>
      <c r="BE14" s="82"/>
      <c r="BF14" s="82"/>
      <c r="BG14" s="82"/>
      <c r="BH14" s="82"/>
      <c r="BI14" s="82"/>
      <c r="BJ14" s="82"/>
      <c r="BK14" s="82"/>
      <c r="BL14" s="82"/>
      <c r="BM14" s="82"/>
      <c r="BN14" s="82"/>
    </row>
    <row r="15" spans="1:66" s="94" customFormat="1" ht="28.5" customHeight="1">
      <c r="A15" s="473" t="s">
        <v>1316</v>
      </c>
      <c r="B15" s="1099" t="s">
        <v>1317</v>
      </c>
      <c r="C15" s="1100"/>
      <c r="D15" s="1101"/>
      <c r="E15" s="93"/>
      <c r="F15" s="93"/>
      <c r="G15" s="93"/>
      <c r="H15" s="93"/>
      <c r="I15" s="93"/>
      <c r="J15" s="93"/>
      <c r="K15" s="93"/>
      <c r="L15" s="93"/>
      <c r="M15" s="93"/>
      <c r="N15" s="93"/>
      <c r="O15" s="93"/>
      <c r="P15" s="93"/>
      <c r="Q15" s="93"/>
      <c r="R15" s="93"/>
      <c r="S15" s="93"/>
      <c r="T15" s="93"/>
      <c r="U15" s="93"/>
      <c r="V15" s="93"/>
      <c r="W15" s="93"/>
      <c r="X15" s="93"/>
      <c r="Y15" s="93"/>
      <c r="Z15" s="93"/>
      <c r="AA15" s="93"/>
      <c r="AB15" s="93"/>
      <c r="AC15" s="93"/>
      <c r="AD15" s="93"/>
      <c r="AE15" s="93"/>
      <c r="AF15" s="93"/>
      <c r="AG15" s="93"/>
      <c r="AH15" s="93"/>
      <c r="AI15" s="93"/>
      <c r="AJ15" s="93"/>
      <c r="AK15" s="93"/>
      <c r="AL15" s="93"/>
      <c r="AM15" s="93"/>
      <c r="AN15" s="93"/>
      <c r="AO15" s="93"/>
      <c r="AP15" s="93"/>
      <c r="AQ15" s="93"/>
      <c r="AR15" s="93"/>
      <c r="AS15" s="93"/>
      <c r="AT15" s="93"/>
      <c r="AU15" s="93"/>
      <c r="AV15" s="93"/>
      <c r="AW15" s="93"/>
      <c r="AX15" s="93"/>
      <c r="AY15" s="93"/>
      <c r="AZ15" s="93"/>
      <c r="BA15" s="93"/>
      <c r="BB15" s="93"/>
      <c r="BC15" s="93"/>
      <c r="BD15" s="93"/>
      <c r="BE15" s="93"/>
      <c r="BF15" s="93"/>
      <c r="BG15" s="93"/>
      <c r="BH15" s="93"/>
      <c r="BI15" s="93"/>
      <c r="BJ15" s="93"/>
      <c r="BK15" s="93"/>
      <c r="BL15" s="93"/>
      <c r="BM15" s="93"/>
      <c r="BN15" s="93"/>
    </row>
    <row r="16" spans="1:66" s="88" customFormat="1" ht="105.75" customHeight="1">
      <c r="A16" s="474" t="s">
        <v>1318</v>
      </c>
      <c r="B16" s="1102" t="s">
        <v>1319</v>
      </c>
      <c r="C16" s="1102"/>
      <c r="D16" s="1103"/>
      <c r="E16" s="87"/>
      <c r="F16" s="87"/>
      <c r="G16" s="87"/>
      <c r="H16" s="87"/>
      <c r="I16" s="87"/>
      <c r="J16" s="87"/>
      <c r="K16" s="87"/>
      <c r="L16" s="87"/>
      <c r="M16" s="87"/>
      <c r="N16" s="87"/>
      <c r="O16" s="87"/>
      <c r="P16" s="87"/>
      <c r="Q16" s="87"/>
      <c r="R16" s="87"/>
      <c r="S16" s="87"/>
      <c r="T16" s="87"/>
      <c r="U16" s="87"/>
      <c r="V16" s="87"/>
      <c r="W16" s="87"/>
      <c r="X16" s="87"/>
      <c r="Y16" s="87"/>
      <c r="Z16" s="87"/>
      <c r="AA16" s="87"/>
      <c r="AB16" s="87"/>
      <c r="AC16" s="87"/>
      <c r="AD16" s="87"/>
      <c r="AE16" s="87"/>
      <c r="AF16" s="87"/>
      <c r="AG16" s="87"/>
      <c r="AH16" s="87"/>
      <c r="AI16" s="87"/>
      <c r="AJ16" s="87"/>
      <c r="AK16" s="87"/>
      <c r="AL16" s="87"/>
      <c r="AM16" s="87"/>
      <c r="AN16" s="87"/>
      <c r="AO16" s="87"/>
      <c r="AP16" s="87"/>
      <c r="AQ16" s="87"/>
      <c r="AR16" s="87"/>
      <c r="AS16" s="87"/>
      <c r="AT16" s="87"/>
      <c r="AU16" s="87"/>
      <c r="AV16" s="87"/>
      <c r="AW16" s="87"/>
      <c r="AX16" s="87"/>
      <c r="AY16" s="87"/>
      <c r="AZ16" s="87"/>
      <c r="BA16" s="87"/>
      <c r="BB16" s="87"/>
      <c r="BC16" s="87"/>
      <c r="BD16" s="87"/>
      <c r="BE16" s="87"/>
      <c r="BF16" s="87"/>
      <c r="BG16" s="87"/>
      <c r="BH16" s="87"/>
      <c r="BI16" s="87"/>
      <c r="BJ16" s="87"/>
      <c r="BK16" s="87"/>
      <c r="BL16" s="87"/>
      <c r="BM16" s="87"/>
      <c r="BN16" s="87"/>
    </row>
    <row r="17" spans="1:66" s="88" customFormat="1" ht="34.5">
      <c r="A17" s="475" t="s">
        <v>1298</v>
      </c>
      <c r="B17" s="530" t="s">
        <v>1320</v>
      </c>
      <c r="C17" s="476" t="s">
        <v>1299</v>
      </c>
      <c r="D17" s="477"/>
      <c r="E17" s="87"/>
      <c r="F17" s="87"/>
      <c r="G17" s="87"/>
      <c r="H17" s="87"/>
      <c r="I17" s="87"/>
      <c r="J17" s="87"/>
      <c r="K17" s="87"/>
      <c r="L17" s="87"/>
      <c r="M17" s="87"/>
      <c r="N17" s="87"/>
      <c r="O17" s="87"/>
      <c r="P17" s="87"/>
      <c r="Q17" s="87"/>
      <c r="R17" s="87"/>
      <c r="S17" s="87"/>
      <c r="T17" s="87"/>
      <c r="U17" s="87"/>
      <c r="V17" s="87"/>
      <c r="W17" s="87"/>
      <c r="X17" s="87"/>
      <c r="Y17" s="87"/>
      <c r="Z17" s="87"/>
      <c r="AA17" s="87"/>
      <c r="AB17" s="87"/>
      <c r="AC17" s="87"/>
      <c r="AD17" s="87"/>
      <c r="AE17" s="87"/>
      <c r="AF17" s="87"/>
      <c r="AG17" s="87"/>
      <c r="AH17" s="87"/>
      <c r="AI17" s="87"/>
      <c r="AJ17" s="87"/>
      <c r="AK17" s="87"/>
      <c r="AL17" s="87"/>
      <c r="AM17" s="87"/>
      <c r="AN17" s="87"/>
      <c r="AO17" s="87"/>
      <c r="AP17" s="87"/>
      <c r="AQ17" s="87"/>
      <c r="AR17" s="87"/>
      <c r="AS17" s="87"/>
      <c r="AT17" s="87"/>
      <c r="AU17" s="87"/>
      <c r="AV17" s="87"/>
      <c r="AW17" s="87"/>
      <c r="AX17" s="87"/>
      <c r="AY17" s="87"/>
      <c r="AZ17" s="87"/>
      <c r="BA17" s="87"/>
      <c r="BB17" s="87"/>
      <c r="BC17" s="87"/>
      <c r="BD17" s="87"/>
      <c r="BE17" s="87"/>
      <c r="BF17" s="87"/>
      <c r="BG17" s="87"/>
      <c r="BH17" s="87"/>
      <c r="BI17" s="87"/>
      <c r="BJ17" s="87"/>
      <c r="BK17" s="87"/>
      <c r="BL17" s="87"/>
      <c r="BM17" s="87"/>
      <c r="BN17" s="87"/>
    </row>
    <row r="18" spans="1:66" s="88" customFormat="1" ht="35.25" customHeight="1">
      <c r="A18" s="474" t="s">
        <v>1321</v>
      </c>
      <c r="B18" s="1102" t="s">
        <v>1322</v>
      </c>
      <c r="C18" s="1102"/>
      <c r="D18" s="1103"/>
      <c r="E18" s="87"/>
      <c r="F18" s="87"/>
      <c r="G18" s="87"/>
      <c r="H18" s="87"/>
      <c r="I18" s="87"/>
      <c r="J18" s="87"/>
      <c r="K18" s="87"/>
      <c r="L18" s="87"/>
      <c r="M18" s="87"/>
      <c r="N18" s="87"/>
      <c r="O18" s="87"/>
      <c r="P18" s="87"/>
      <c r="Q18" s="87"/>
      <c r="R18" s="87"/>
      <c r="S18" s="87"/>
      <c r="T18" s="87"/>
      <c r="U18" s="87"/>
      <c r="V18" s="87"/>
      <c r="W18" s="87"/>
      <c r="X18" s="87"/>
      <c r="Y18" s="87"/>
      <c r="Z18" s="87"/>
      <c r="AA18" s="87"/>
      <c r="AB18" s="87"/>
      <c r="AC18" s="87"/>
      <c r="AD18" s="87"/>
      <c r="AE18" s="87"/>
      <c r="AF18" s="87"/>
      <c r="AG18" s="87"/>
      <c r="AH18" s="87"/>
      <c r="AI18" s="87"/>
      <c r="AJ18" s="87"/>
      <c r="AK18" s="87"/>
      <c r="AL18" s="87"/>
      <c r="AM18" s="87"/>
      <c r="AN18" s="87"/>
      <c r="AO18" s="87"/>
      <c r="AP18" s="87"/>
      <c r="AQ18" s="87"/>
      <c r="AR18" s="87"/>
      <c r="AS18" s="87"/>
      <c r="AT18" s="87"/>
      <c r="AU18" s="87"/>
      <c r="AV18" s="87"/>
      <c r="AW18" s="87"/>
      <c r="AX18" s="87"/>
      <c r="AY18" s="87"/>
      <c r="AZ18" s="87"/>
      <c r="BA18" s="87"/>
      <c r="BB18" s="87"/>
      <c r="BC18" s="87"/>
      <c r="BD18" s="87"/>
      <c r="BE18" s="87"/>
      <c r="BF18" s="87"/>
      <c r="BG18" s="87"/>
      <c r="BH18" s="87"/>
      <c r="BI18" s="87"/>
      <c r="BJ18" s="87"/>
      <c r="BK18" s="87"/>
      <c r="BL18" s="87"/>
      <c r="BM18" s="87"/>
      <c r="BN18" s="87"/>
    </row>
    <row r="19" spans="1:66" s="88" customFormat="1" ht="34.5">
      <c r="A19" s="475" t="s">
        <v>1298</v>
      </c>
      <c r="B19" s="530" t="s">
        <v>1320</v>
      </c>
      <c r="C19" s="476" t="s">
        <v>1299</v>
      </c>
      <c r="D19" s="477"/>
      <c r="E19" s="87"/>
      <c r="F19" s="87"/>
      <c r="G19" s="87"/>
      <c r="H19" s="87"/>
      <c r="I19" s="87"/>
      <c r="J19" s="87"/>
      <c r="K19" s="87"/>
      <c r="L19" s="87"/>
      <c r="M19" s="87"/>
      <c r="N19" s="87"/>
      <c r="O19" s="87"/>
      <c r="P19" s="87"/>
      <c r="Q19" s="87"/>
      <c r="R19" s="87"/>
      <c r="S19" s="87"/>
      <c r="T19" s="87"/>
      <c r="U19" s="87"/>
      <c r="V19" s="87"/>
      <c r="W19" s="87"/>
      <c r="X19" s="87"/>
      <c r="Y19" s="87"/>
      <c r="Z19" s="87"/>
      <c r="AA19" s="87"/>
      <c r="AB19" s="87"/>
      <c r="AC19" s="87"/>
      <c r="AD19" s="87"/>
      <c r="AE19" s="87"/>
      <c r="AF19" s="87"/>
      <c r="AG19" s="87"/>
      <c r="AH19" s="87"/>
      <c r="AI19" s="87"/>
      <c r="AJ19" s="87"/>
      <c r="AK19" s="87"/>
      <c r="AL19" s="87"/>
      <c r="AM19" s="87"/>
      <c r="AN19" s="87"/>
      <c r="AO19" s="87"/>
      <c r="AP19" s="87"/>
      <c r="AQ19" s="87"/>
      <c r="AR19" s="87"/>
      <c r="AS19" s="87"/>
      <c r="AT19" s="87"/>
      <c r="AU19" s="87"/>
      <c r="AV19" s="87"/>
      <c r="AW19" s="87"/>
      <c r="AX19" s="87"/>
      <c r="AY19" s="87"/>
      <c r="AZ19" s="87"/>
      <c r="BA19" s="87"/>
      <c r="BB19" s="87"/>
      <c r="BC19" s="87"/>
      <c r="BD19" s="87"/>
      <c r="BE19" s="87"/>
      <c r="BF19" s="87"/>
      <c r="BG19" s="87"/>
      <c r="BH19" s="87"/>
      <c r="BI19" s="87"/>
      <c r="BJ19" s="87"/>
      <c r="BK19" s="87"/>
      <c r="BL19" s="87"/>
      <c r="BM19" s="87"/>
      <c r="BN19" s="87"/>
    </row>
    <row r="20" spans="1:66" s="88" customFormat="1" ht="92.25" customHeight="1">
      <c r="A20" s="474" t="s">
        <v>1323</v>
      </c>
      <c r="B20" s="1102" t="s">
        <v>1324</v>
      </c>
      <c r="C20" s="1102"/>
      <c r="D20" s="1103"/>
      <c r="E20" s="87"/>
      <c r="F20" s="87"/>
      <c r="G20" s="87"/>
      <c r="H20" s="87"/>
      <c r="I20" s="87"/>
      <c r="J20" s="87"/>
      <c r="K20" s="87"/>
      <c r="L20" s="87"/>
      <c r="M20" s="87"/>
      <c r="N20" s="87"/>
      <c r="O20" s="87"/>
      <c r="P20" s="87"/>
      <c r="Q20" s="87"/>
      <c r="R20" s="87"/>
      <c r="S20" s="87"/>
      <c r="T20" s="87"/>
      <c r="U20" s="87"/>
      <c r="V20" s="87"/>
      <c r="W20" s="87"/>
      <c r="X20" s="87"/>
      <c r="Y20" s="87"/>
      <c r="Z20" s="87"/>
      <c r="AA20" s="87"/>
      <c r="AB20" s="87"/>
      <c r="AC20" s="87"/>
      <c r="AD20" s="87"/>
      <c r="AE20" s="87"/>
      <c r="AF20" s="87"/>
      <c r="AG20" s="87"/>
      <c r="AH20" s="87"/>
      <c r="AI20" s="87"/>
      <c r="AJ20" s="87"/>
      <c r="AK20" s="87"/>
      <c r="AL20" s="87"/>
      <c r="AM20" s="87"/>
      <c r="AN20" s="87"/>
      <c r="AO20" s="87"/>
      <c r="AP20" s="87"/>
      <c r="AQ20" s="87"/>
      <c r="AR20" s="87"/>
      <c r="AS20" s="87"/>
      <c r="AT20" s="87"/>
      <c r="AU20" s="87"/>
      <c r="AV20" s="87"/>
      <c r="AW20" s="87"/>
      <c r="AX20" s="87"/>
      <c r="AY20" s="87"/>
      <c r="AZ20" s="87"/>
      <c r="BA20" s="87"/>
      <c r="BB20" s="87"/>
      <c r="BC20" s="87"/>
      <c r="BD20" s="87"/>
      <c r="BE20" s="87"/>
      <c r="BF20" s="87"/>
      <c r="BG20" s="87"/>
      <c r="BH20" s="87"/>
      <c r="BI20" s="87"/>
      <c r="BJ20" s="87"/>
      <c r="BK20" s="87"/>
      <c r="BL20" s="87"/>
      <c r="BM20" s="87"/>
      <c r="BN20" s="87"/>
    </row>
    <row r="21" spans="1:66" s="88" customFormat="1" ht="34.5">
      <c r="A21" s="475" t="s">
        <v>1298</v>
      </c>
      <c r="B21" s="530" t="s">
        <v>1320</v>
      </c>
      <c r="C21" s="476" t="s">
        <v>1299</v>
      </c>
      <c r="D21" s="477"/>
      <c r="E21" s="87"/>
      <c r="F21" s="87"/>
      <c r="G21" s="87"/>
      <c r="H21" s="87"/>
      <c r="I21" s="87"/>
      <c r="J21" s="87"/>
      <c r="K21" s="87"/>
      <c r="L21" s="87"/>
      <c r="M21" s="87"/>
      <c r="N21" s="87"/>
      <c r="O21" s="87"/>
      <c r="P21" s="87"/>
      <c r="Q21" s="87"/>
      <c r="R21" s="87"/>
      <c r="S21" s="87"/>
      <c r="T21" s="87"/>
      <c r="U21" s="87"/>
      <c r="V21" s="87"/>
      <c r="W21" s="87"/>
      <c r="X21" s="87"/>
      <c r="Y21" s="87"/>
      <c r="Z21" s="87"/>
      <c r="AA21" s="87"/>
      <c r="AB21" s="87"/>
      <c r="AC21" s="87"/>
      <c r="AD21" s="87"/>
      <c r="AE21" s="87"/>
      <c r="AF21" s="87"/>
      <c r="AG21" s="87"/>
      <c r="AH21" s="87"/>
      <c r="AI21" s="87"/>
      <c r="AJ21" s="87"/>
      <c r="AK21" s="87"/>
      <c r="AL21" s="87"/>
      <c r="AM21" s="87"/>
      <c r="AN21" s="87"/>
      <c r="AO21" s="87"/>
      <c r="AP21" s="87"/>
      <c r="AQ21" s="87"/>
      <c r="AR21" s="87"/>
      <c r="AS21" s="87"/>
      <c r="AT21" s="87"/>
      <c r="AU21" s="87"/>
      <c r="AV21" s="87"/>
      <c r="AW21" s="87"/>
      <c r="AX21" s="87"/>
      <c r="AY21" s="87"/>
      <c r="AZ21" s="87"/>
      <c r="BA21" s="87"/>
      <c r="BB21" s="87"/>
      <c r="BC21" s="87"/>
      <c r="BD21" s="87"/>
      <c r="BE21" s="87"/>
      <c r="BF21" s="87"/>
      <c r="BG21" s="87"/>
      <c r="BH21" s="87"/>
      <c r="BI21" s="87"/>
      <c r="BJ21" s="87"/>
      <c r="BK21" s="87"/>
      <c r="BL21" s="87"/>
      <c r="BM21" s="87"/>
      <c r="BN21" s="87"/>
    </row>
    <row r="22" spans="1:66" s="88" customFormat="1" ht="45.75" customHeight="1">
      <c r="A22" s="474" t="s">
        <v>1325</v>
      </c>
      <c r="B22" s="1102" t="s">
        <v>1326</v>
      </c>
      <c r="C22" s="1102"/>
      <c r="D22" s="1103"/>
      <c r="E22" s="87"/>
      <c r="F22" s="87"/>
      <c r="G22" s="87"/>
      <c r="H22" s="87"/>
      <c r="I22" s="87"/>
      <c r="J22" s="87"/>
      <c r="K22" s="87"/>
      <c r="L22" s="87"/>
      <c r="M22" s="87"/>
      <c r="N22" s="87"/>
      <c r="O22" s="87"/>
      <c r="P22" s="87"/>
      <c r="Q22" s="87"/>
      <c r="R22" s="87"/>
      <c r="S22" s="87"/>
      <c r="T22" s="87"/>
      <c r="U22" s="87"/>
      <c r="V22" s="87"/>
      <c r="W22" s="87"/>
      <c r="X22" s="87"/>
      <c r="Y22" s="87"/>
      <c r="Z22" s="87"/>
      <c r="AA22" s="87"/>
      <c r="AB22" s="87"/>
      <c r="AC22" s="87"/>
      <c r="AD22" s="87"/>
      <c r="AE22" s="87"/>
      <c r="AF22" s="87"/>
      <c r="AG22" s="87"/>
      <c r="AH22" s="87"/>
      <c r="AI22" s="87"/>
      <c r="AJ22" s="87"/>
      <c r="AK22" s="87"/>
      <c r="AL22" s="87"/>
      <c r="AM22" s="87"/>
      <c r="AN22" s="87"/>
      <c r="AO22" s="87"/>
      <c r="AP22" s="87"/>
      <c r="AQ22" s="87"/>
      <c r="AR22" s="87"/>
      <c r="AS22" s="87"/>
      <c r="AT22" s="87"/>
      <c r="AU22" s="87"/>
      <c r="AV22" s="87"/>
      <c r="AW22" s="87"/>
      <c r="AX22" s="87"/>
      <c r="AY22" s="87"/>
      <c r="AZ22" s="87"/>
      <c r="BA22" s="87"/>
      <c r="BB22" s="87"/>
      <c r="BC22" s="87"/>
      <c r="BD22" s="87"/>
      <c r="BE22" s="87"/>
      <c r="BF22" s="87"/>
      <c r="BG22" s="87"/>
      <c r="BH22" s="87"/>
      <c r="BI22" s="87"/>
      <c r="BJ22" s="87"/>
      <c r="BK22" s="87"/>
      <c r="BL22" s="87"/>
      <c r="BM22" s="87"/>
      <c r="BN22" s="87"/>
    </row>
    <row r="23" spans="1:66" s="88" customFormat="1" ht="34.5">
      <c r="A23" s="475" t="s">
        <v>1298</v>
      </c>
      <c r="B23" s="530" t="s">
        <v>1320</v>
      </c>
      <c r="C23" s="476" t="s">
        <v>1299</v>
      </c>
      <c r="D23" s="477"/>
      <c r="E23" s="87"/>
      <c r="F23" s="87"/>
      <c r="G23" s="87"/>
      <c r="H23" s="87"/>
      <c r="I23" s="87"/>
      <c r="J23" s="87"/>
      <c r="K23" s="87"/>
      <c r="L23" s="87"/>
      <c r="M23" s="87"/>
      <c r="N23" s="87"/>
      <c r="O23" s="87"/>
      <c r="P23" s="87"/>
      <c r="Q23" s="87"/>
      <c r="R23" s="87"/>
      <c r="S23" s="87"/>
      <c r="T23" s="87"/>
      <c r="U23" s="87"/>
      <c r="V23" s="87"/>
      <c r="W23" s="87"/>
      <c r="X23" s="87"/>
      <c r="Y23" s="87"/>
      <c r="Z23" s="87"/>
      <c r="AA23" s="87"/>
      <c r="AB23" s="87"/>
      <c r="AC23" s="87"/>
      <c r="AD23" s="87"/>
      <c r="AE23" s="87"/>
      <c r="AF23" s="87"/>
      <c r="AG23" s="87"/>
      <c r="AH23" s="87"/>
      <c r="AI23" s="87"/>
      <c r="AJ23" s="87"/>
      <c r="AK23" s="87"/>
      <c r="AL23" s="87"/>
      <c r="AM23" s="87"/>
      <c r="AN23" s="87"/>
      <c r="AO23" s="87"/>
      <c r="AP23" s="87"/>
      <c r="AQ23" s="87"/>
      <c r="AR23" s="87"/>
      <c r="AS23" s="87"/>
      <c r="AT23" s="87"/>
      <c r="AU23" s="87"/>
      <c r="AV23" s="87"/>
      <c r="AW23" s="87"/>
      <c r="AX23" s="87"/>
      <c r="AY23" s="87"/>
      <c r="AZ23" s="87"/>
      <c r="BA23" s="87"/>
      <c r="BB23" s="87"/>
      <c r="BC23" s="87"/>
      <c r="BD23" s="87"/>
      <c r="BE23" s="87"/>
      <c r="BF23" s="87"/>
      <c r="BG23" s="87"/>
      <c r="BH23" s="87"/>
      <c r="BI23" s="87"/>
      <c r="BJ23" s="87"/>
      <c r="BK23" s="87"/>
      <c r="BL23" s="87"/>
      <c r="BM23" s="87"/>
      <c r="BN23" s="87"/>
    </row>
    <row r="24" spans="1:66" s="88" customFormat="1" ht="92.25" customHeight="1">
      <c r="A24" s="474" t="s">
        <v>1327</v>
      </c>
      <c r="B24" s="1102" t="s">
        <v>1328</v>
      </c>
      <c r="C24" s="1102"/>
      <c r="D24" s="1103"/>
      <c r="E24" s="87"/>
      <c r="F24" s="87"/>
      <c r="G24" s="87"/>
      <c r="H24" s="87"/>
      <c r="I24" s="87"/>
      <c r="J24" s="87"/>
      <c r="K24" s="87"/>
      <c r="L24" s="87"/>
      <c r="M24" s="87"/>
      <c r="N24" s="87"/>
      <c r="O24" s="87"/>
      <c r="P24" s="87"/>
      <c r="Q24" s="87"/>
      <c r="R24" s="87"/>
      <c r="S24" s="87"/>
      <c r="T24" s="87"/>
      <c r="U24" s="87"/>
      <c r="V24" s="87"/>
      <c r="W24" s="87"/>
      <c r="X24" s="87"/>
      <c r="Y24" s="87"/>
      <c r="Z24" s="87"/>
      <c r="AA24" s="87"/>
      <c r="AB24" s="87"/>
      <c r="AC24" s="87"/>
      <c r="AD24" s="87"/>
      <c r="AE24" s="87"/>
      <c r="AF24" s="87"/>
      <c r="AG24" s="87"/>
      <c r="AH24" s="87"/>
      <c r="AI24" s="87"/>
      <c r="AJ24" s="87"/>
      <c r="AK24" s="87"/>
      <c r="AL24" s="87"/>
      <c r="AM24" s="87"/>
      <c r="AN24" s="87"/>
      <c r="AO24" s="87"/>
      <c r="AP24" s="87"/>
      <c r="AQ24" s="87"/>
      <c r="AR24" s="87"/>
      <c r="AS24" s="87"/>
      <c r="AT24" s="87"/>
      <c r="AU24" s="87"/>
      <c r="AV24" s="87"/>
      <c r="AW24" s="87"/>
      <c r="AX24" s="87"/>
      <c r="AY24" s="87"/>
      <c r="AZ24" s="87"/>
      <c r="BA24" s="87"/>
      <c r="BB24" s="87"/>
      <c r="BC24" s="87"/>
      <c r="BD24" s="87"/>
      <c r="BE24" s="87"/>
      <c r="BF24" s="87"/>
      <c r="BG24" s="87"/>
      <c r="BH24" s="87"/>
      <c r="BI24" s="87"/>
      <c r="BJ24" s="87"/>
      <c r="BK24" s="87"/>
      <c r="BL24" s="87"/>
      <c r="BM24" s="87"/>
      <c r="BN24" s="87"/>
    </row>
    <row r="25" spans="1:66" s="88" customFormat="1" ht="34.5">
      <c r="A25" s="475" t="s">
        <v>1298</v>
      </c>
      <c r="B25" s="530" t="s">
        <v>1320</v>
      </c>
      <c r="C25" s="476" t="s">
        <v>1299</v>
      </c>
      <c r="D25" s="477"/>
      <c r="E25" s="87"/>
      <c r="F25" s="87"/>
      <c r="G25" s="87"/>
      <c r="H25" s="87"/>
      <c r="I25" s="87"/>
      <c r="J25" s="87"/>
      <c r="K25" s="87"/>
      <c r="L25" s="87"/>
      <c r="M25" s="87"/>
      <c r="N25" s="87"/>
      <c r="O25" s="87"/>
      <c r="P25" s="87"/>
      <c r="Q25" s="87"/>
      <c r="R25" s="87"/>
      <c r="S25" s="87"/>
      <c r="T25" s="87"/>
      <c r="U25" s="87"/>
      <c r="V25" s="87"/>
      <c r="W25" s="87"/>
      <c r="X25" s="87"/>
      <c r="Y25" s="87"/>
      <c r="Z25" s="87"/>
      <c r="AA25" s="87"/>
      <c r="AB25" s="87"/>
      <c r="AC25" s="87"/>
      <c r="AD25" s="87"/>
      <c r="AE25" s="87"/>
      <c r="AF25" s="87"/>
      <c r="AG25" s="87"/>
      <c r="AH25" s="87"/>
      <c r="AI25" s="87"/>
      <c r="AJ25" s="87"/>
      <c r="AK25" s="87"/>
      <c r="AL25" s="87"/>
      <c r="AM25" s="87"/>
      <c r="AN25" s="87"/>
      <c r="AO25" s="87"/>
      <c r="AP25" s="87"/>
      <c r="AQ25" s="87"/>
      <c r="AR25" s="87"/>
      <c r="AS25" s="87"/>
      <c r="AT25" s="87"/>
      <c r="AU25" s="87"/>
      <c r="AV25" s="87"/>
      <c r="AW25" s="87"/>
      <c r="AX25" s="87"/>
      <c r="AY25" s="87"/>
      <c r="AZ25" s="87"/>
      <c r="BA25" s="87"/>
      <c r="BB25" s="87"/>
      <c r="BC25" s="87"/>
      <c r="BD25" s="87"/>
      <c r="BE25" s="87"/>
      <c r="BF25" s="87"/>
      <c r="BG25" s="87"/>
      <c r="BH25" s="87"/>
      <c r="BI25" s="87"/>
      <c r="BJ25" s="87"/>
      <c r="BK25" s="87"/>
      <c r="BL25" s="87"/>
      <c r="BM25" s="87"/>
      <c r="BN25" s="87"/>
    </row>
    <row r="26" spans="1:66" ht="14">
      <c r="A26" s="708"/>
      <c r="B26" s="97"/>
      <c r="C26" s="90"/>
      <c r="D26" s="98"/>
      <c r="M26" s="82"/>
      <c r="N26" s="82"/>
      <c r="O26" s="82"/>
      <c r="P26" s="82"/>
      <c r="Q26" s="82"/>
      <c r="R26" s="82"/>
      <c r="S26" s="82"/>
      <c r="T26" s="82"/>
      <c r="U26" s="82"/>
      <c r="V26" s="82"/>
      <c r="W26" s="82"/>
      <c r="X26" s="82"/>
      <c r="Y26" s="82"/>
      <c r="Z26" s="82"/>
      <c r="AA26" s="82"/>
      <c r="AB26" s="82"/>
      <c r="AC26" s="82"/>
      <c r="AD26" s="82"/>
      <c r="AE26" s="82"/>
      <c r="AF26" s="82"/>
      <c r="AG26" s="82"/>
      <c r="AH26" s="82"/>
      <c r="AI26" s="82"/>
      <c r="AJ26" s="82"/>
      <c r="AK26" s="82"/>
      <c r="AL26" s="82"/>
      <c r="AM26" s="82"/>
      <c r="AN26" s="82"/>
      <c r="AO26" s="82"/>
      <c r="AP26" s="82"/>
      <c r="AQ26" s="82"/>
      <c r="AR26" s="82"/>
      <c r="AS26" s="82"/>
      <c r="AT26" s="82"/>
      <c r="AU26" s="82"/>
      <c r="AV26" s="82"/>
      <c r="AW26" s="82"/>
      <c r="AX26" s="82"/>
      <c r="AY26" s="82"/>
      <c r="AZ26" s="82"/>
      <c r="BA26" s="82"/>
      <c r="BB26" s="82"/>
      <c r="BC26" s="82"/>
      <c r="BD26" s="82"/>
      <c r="BE26" s="82"/>
      <c r="BF26" s="82"/>
      <c r="BG26" s="82"/>
      <c r="BH26" s="82"/>
      <c r="BI26" s="82"/>
      <c r="BJ26" s="82"/>
      <c r="BK26" s="82"/>
      <c r="BL26" s="82"/>
      <c r="BM26" s="82"/>
      <c r="BN26" s="82"/>
    </row>
    <row r="27" spans="1:66">
      <c r="A27" s="1098" t="s">
        <v>1308</v>
      </c>
      <c r="B27" s="1098"/>
      <c r="C27" s="1098"/>
      <c r="D27" s="1098"/>
      <c r="M27" s="82"/>
      <c r="N27" s="82"/>
      <c r="O27" s="82"/>
      <c r="P27" s="82"/>
      <c r="Q27" s="82"/>
      <c r="R27" s="82"/>
      <c r="S27" s="82"/>
      <c r="T27" s="82"/>
      <c r="U27" s="82"/>
      <c r="V27" s="82"/>
      <c r="W27" s="82"/>
      <c r="X27" s="82"/>
      <c r="Y27" s="82"/>
      <c r="Z27" s="82"/>
      <c r="AA27" s="82"/>
      <c r="AB27" s="82"/>
      <c r="AC27" s="82"/>
      <c r="AD27" s="82"/>
      <c r="AE27" s="82"/>
      <c r="AF27" s="82"/>
      <c r="AG27" s="82"/>
      <c r="AH27" s="82"/>
      <c r="AI27" s="82"/>
      <c r="AJ27" s="82"/>
      <c r="AK27" s="82"/>
      <c r="AL27" s="82"/>
      <c r="AM27" s="82"/>
      <c r="AN27" s="82"/>
      <c r="AO27" s="82"/>
      <c r="AP27" s="82"/>
      <c r="AQ27" s="82"/>
      <c r="AR27" s="82"/>
      <c r="AS27" s="82"/>
      <c r="AT27" s="82"/>
      <c r="AU27" s="82"/>
      <c r="AV27" s="82"/>
      <c r="AW27" s="82"/>
      <c r="AX27" s="82"/>
      <c r="AY27" s="82"/>
      <c r="AZ27" s="82"/>
      <c r="BA27" s="82"/>
      <c r="BB27" s="82"/>
      <c r="BC27" s="82"/>
      <c r="BD27" s="82"/>
      <c r="BE27" s="82"/>
      <c r="BF27" s="82"/>
      <c r="BG27" s="82"/>
      <c r="BH27" s="82"/>
      <c r="BI27" s="82"/>
      <c r="BJ27" s="82"/>
      <c r="BK27" s="82"/>
      <c r="BL27" s="82"/>
      <c r="BM27" s="82"/>
      <c r="BN27" s="82"/>
    </row>
    <row r="28" spans="1:66">
      <c r="A28" s="1097" t="s">
        <v>1309</v>
      </c>
      <c r="B28" s="1097"/>
      <c r="C28" s="1097"/>
      <c r="D28" s="1097"/>
      <c r="M28" s="82"/>
      <c r="N28" s="82"/>
      <c r="O28" s="82"/>
      <c r="P28" s="82"/>
      <c r="Q28" s="82"/>
      <c r="R28" s="82"/>
      <c r="S28" s="82"/>
      <c r="T28" s="82"/>
      <c r="U28" s="82"/>
      <c r="V28" s="82"/>
      <c r="W28" s="82"/>
      <c r="X28" s="82"/>
      <c r="Y28" s="82"/>
      <c r="Z28" s="82"/>
      <c r="AA28" s="82"/>
      <c r="AB28" s="82"/>
      <c r="AC28" s="82"/>
      <c r="AD28" s="82"/>
      <c r="AE28" s="82"/>
      <c r="AF28" s="82"/>
      <c r="AG28" s="82"/>
      <c r="AH28" s="82"/>
      <c r="AI28" s="82"/>
      <c r="AJ28" s="82"/>
      <c r="AK28" s="82"/>
      <c r="AL28" s="82"/>
      <c r="AM28" s="82"/>
      <c r="AN28" s="82"/>
      <c r="AO28" s="82"/>
      <c r="AP28" s="82"/>
      <c r="AQ28" s="82"/>
      <c r="AR28" s="82"/>
      <c r="AS28" s="82"/>
      <c r="AT28" s="82"/>
      <c r="AU28" s="82"/>
      <c r="AV28" s="82"/>
      <c r="AW28" s="82"/>
      <c r="AX28" s="82"/>
      <c r="AY28" s="82"/>
      <c r="AZ28" s="82"/>
      <c r="BA28" s="82"/>
      <c r="BB28" s="82"/>
      <c r="BC28" s="82"/>
      <c r="BD28" s="82"/>
      <c r="BE28" s="82"/>
      <c r="BF28" s="82"/>
      <c r="BG28" s="82"/>
      <c r="BH28" s="82"/>
      <c r="BI28" s="82"/>
      <c r="BJ28" s="82"/>
      <c r="BK28" s="82"/>
      <c r="BL28" s="82"/>
      <c r="BM28" s="82"/>
      <c r="BN28" s="82"/>
    </row>
    <row r="29" spans="1:66">
      <c r="A29" s="1097" t="s">
        <v>1310</v>
      </c>
      <c r="B29" s="1097"/>
      <c r="C29" s="1097"/>
      <c r="D29" s="1097"/>
      <c r="M29" s="82"/>
      <c r="N29" s="82"/>
      <c r="O29" s="82"/>
      <c r="P29" s="82"/>
      <c r="Q29" s="82"/>
      <c r="R29" s="82"/>
      <c r="S29" s="82"/>
      <c r="T29" s="82"/>
      <c r="U29" s="82"/>
      <c r="V29" s="82"/>
      <c r="W29" s="82"/>
      <c r="X29" s="82"/>
      <c r="Y29" s="82"/>
      <c r="Z29" s="82"/>
      <c r="AA29" s="82"/>
      <c r="AB29" s="82"/>
      <c r="AC29" s="82"/>
      <c r="AD29" s="82"/>
      <c r="AE29" s="82"/>
      <c r="AF29" s="82"/>
      <c r="AG29" s="82"/>
      <c r="AH29" s="82"/>
      <c r="AI29" s="82"/>
      <c r="AJ29" s="82"/>
      <c r="AK29" s="82"/>
      <c r="AL29" s="82"/>
      <c r="AM29" s="82"/>
      <c r="AN29" s="82"/>
      <c r="AO29" s="82"/>
      <c r="AP29" s="82"/>
      <c r="AQ29" s="82"/>
      <c r="AR29" s="82"/>
      <c r="AS29" s="82"/>
      <c r="AT29" s="82"/>
      <c r="AU29" s="82"/>
      <c r="AV29" s="82"/>
      <c r="AW29" s="82"/>
      <c r="AX29" s="82"/>
      <c r="AY29" s="82"/>
      <c r="AZ29" s="82"/>
      <c r="BA29" s="82"/>
      <c r="BB29" s="82"/>
      <c r="BC29" s="82"/>
      <c r="BD29" s="82"/>
      <c r="BE29" s="82"/>
      <c r="BF29" s="82"/>
      <c r="BG29" s="82"/>
      <c r="BH29" s="82"/>
      <c r="BI29" s="82"/>
      <c r="BJ29" s="82"/>
      <c r="BK29" s="82"/>
      <c r="BL29" s="82"/>
      <c r="BM29" s="82"/>
      <c r="BN29" s="82"/>
    </row>
    <row r="30" spans="1:66" ht="13.5" customHeight="1">
      <c r="A30" s="709"/>
      <c r="B30" s="709"/>
      <c r="C30" s="709"/>
      <c r="D30" s="709"/>
      <c r="M30" s="82"/>
      <c r="N30" s="82"/>
      <c r="O30" s="82"/>
      <c r="P30" s="82"/>
      <c r="Q30" s="82"/>
      <c r="R30" s="82"/>
      <c r="S30" s="82"/>
      <c r="T30" s="82"/>
      <c r="U30" s="82"/>
      <c r="V30" s="82"/>
      <c r="W30" s="82"/>
      <c r="X30" s="82"/>
      <c r="Y30" s="82"/>
      <c r="Z30" s="82"/>
      <c r="AA30" s="82"/>
      <c r="AB30" s="82"/>
      <c r="AC30" s="82"/>
      <c r="AD30" s="82"/>
      <c r="AE30" s="82"/>
      <c r="AF30" s="82"/>
      <c r="AG30" s="82"/>
      <c r="AH30" s="82"/>
      <c r="AI30" s="82"/>
      <c r="AJ30" s="82"/>
      <c r="AK30" s="82"/>
      <c r="AL30" s="82"/>
      <c r="AM30" s="82"/>
      <c r="AN30" s="82"/>
      <c r="AO30" s="82"/>
      <c r="AP30" s="82"/>
      <c r="AQ30" s="82"/>
      <c r="AR30" s="82"/>
      <c r="AS30" s="82"/>
      <c r="AT30" s="82"/>
      <c r="AU30" s="82"/>
      <c r="AV30" s="82"/>
      <c r="AW30" s="82"/>
      <c r="AX30" s="82"/>
      <c r="AY30" s="82"/>
      <c r="AZ30" s="82"/>
      <c r="BA30" s="82"/>
      <c r="BB30" s="82"/>
      <c r="BC30" s="82"/>
      <c r="BD30" s="82"/>
      <c r="BE30" s="82"/>
      <c r="BF30" s="82"/>
      <c r="BG30" s="82"/>
      <c r="BH30" s="82"/>
      <c r="BI30" s="82"/>
      <c r="BJ30" s="82"/>
      <c r="BK30" s="82"/>
      <c r="BL30" s="82"/>
      <c r="BM30" s="82"/>
      <c r="BN30" s="82"/>
    </row>
    <row r="31" spans="1:66">
      <c r="A31" s="1097" t="s">
        <v>54</v>
      </c>
      <c r="B31" s="1097"/>
      <c r="C31" s="1097"/>
      <c r="D31" s="1097"/>
      <c r="M31" s="82"/>
      <c r="N31" s="82"/>
      <c r="O31" s="82"/>
      <c r="P31" s="82"/>
      <c r="Q31" s="82"/>
      <c r="R31" s="82"/>
      <c r="S31" s="82"/>
      <c r="T31" s="82"/>
      <c r="U31" s="82"/>
      <c r="V31" s="82"/>
      <c r="W31" s="82"/>
      <c r="X31" s="82"/>
      <c r="Y31" s="82"/>
      <c r="Z31" s="82"/>
      <c r="AA31" s="82"/>
      <c r="AB31" s="82"/>
      <c r="AC31" s="82"/>
      <c r="AD31" s="82"/>
      <c r="AE31" s="82"/>
      <c r="AF31" s="82"/>
      <c r="AG31" s="82"/>
      <c r="AH31" s="82"/>
      <c r="AI31" s="82"/>
      <c r="AJ31" s="82"/>
      <c r="AK31" s="82"/>
      <c r="AL31" s="82"/>
      <c r="AM31" s="82"/>
      <c r="AN31" s="82"/>
      <c r="AO31" s="82"/>
      <c r="AP31" s="82"/>
      <c r="AQ31" s="82"/>
      <c r="AR31" s="82"/>
      <c r="AS31" s="82"/>
      <c r="AT31" s="82"/>
      <c r="AU31" s="82"/>
      <c r="AV31" s="82"/>
      <c r="AW31" s="82"/>
      <c r="AX31" s="82"/>
      <c r="AY31" s="82"/>
      <c r="AZ31" s="82"/>
      <c r="BA31" s="82"/>
      <c r="BB31" s="82"/>
      <c r="BC31" s="82"/>
      <c r="BD31" s="82"/>
      <c r="BE31" s="82"/>
      <c r="BF31" s="82"/>
      <c r="BG31" s="82"/>
      <c r="BH31" s="82"/>
      <c r="BI31" s="82"/>
      <c r="BJ31" s="82"/>
      <c r="BK31" s="82"/>
      <c r="BL31" s="82"/>
      <c r="BM31" s="82"/>
      <c r="BN31" s="82"/>
    </row>
    <row r="32" spans="1:66">
      <c r="A32" s="1097" t="s">
        <v>55</v>
      </c>
      <c r="B32" s="1097"/>
      <c r="C32" s="1097"/>
      <c r="D32" s="1097"/>
      <c r="M32" s="82"/>
      <c r="N32" s="82"/>
      <c r="O32" s="82"/>
      <c r="P32" s="82"/>
      <c r="Q32" s="82"/>
      <c r="R32" s="82"/>
      <c r="S32" s="82"/>
      <c r="T32" s="82"/>
      <c r="U32" s="82"/>
      <c r="V32" s="82"/>
      <c r="W32" s="82"/>
      <c r="X32" s="82"/>
      <c r="Y32" s="82"/>
      <c r="Z32" s="82"/>
      <c r="AA32" s="82"/>
      <c r="AB32" s="82"/>
      <c r="AC32" s="82"/>
      <c r="AD32" s="82"/>
      <c r="AE32" s="82"/>
      <c r="AF32" s="82"/>
      <c r="AG32" s="82"/>
      <c r="AH32" s="82"/>
      <c r="AI32" s="82"/>
      <c r="AJ32" s="82"/>
      <c r="AK32" s="82"/>
      <c r="AL32" s="82"/>
      <c r="AM32" s="82"/>
      <c r="AN32" s="82"/>
      <c r="AO32" s="82"/>
      <c r="AP32" s="82"/>
      <c r="AQ32" s="82"/>
      <c r="AR32" s="82"/>
      <c r="AS32" s="82"/>
      <c r="AT32" s="82"/>
      <c r="AU32" s="82"/>
      <c r="AV32" s="82"/>
      <c r="AW32" s="82"/>
      <c r="AX32" s="82"/>
      <c r="AY32" s="82"/>
      <c r="AZ32" s="82"/>
      <c r="BA32" s="82"/>
      <c r="BB32" s="82"/>
      <c r="BC32" s="82"/>
      <c r="BD32" s="82"/>
      <c r="BE32" s="82"/>
      <c r="BF32" s="82"/>
      <c r="BG32" s="82"/>
      <c r="BH32" s="82"/>
      <c r="BI32" s="82"/>
      <c r="BJ32" s="82"/>
      <c r="BK32" s="82"/>
      <c r="BL32" s="82"/>
      <c r="BM32" s="82"/>
      <c r="BN32" s="82"/>
    </row>
    <row r="33" spans="1:66">
      <c r="A33" s="1097"/>
      <c r="B33" s="1097"/>
      <c r="C33" s="1097"/>
      <c r="D33" s="1097"/>
      <c r="M33" s="82"/>
      <c r="N33" s="82"/>
      <c r="O33" s="82"/>
      <c r="P33" s="82"/>
      <c r="Q33" s="82"/>
      <c r="R33" s="82"/>
      <c r="S33" s="82"/>
      <c r="T33" s="82"/>
      <c r="U33" s="82"/>
      <c r="V33" s="82"/>
      <c r="W33" s="82"/>
      <c r="X33" s="82"/>
      <c r="Y33" s="82"/>
      <c r="Z33" s="82"/>
      <c r="AA33" s="82"/>
      <c r="AB33" s="82"/>
      <c r="AC33" s="82"/>
      <c r="AD33" s="82"/>
      <c r="AE33" s="82"/>
      <c r="AF33" s="82"/>
      <c r="AG33" s="82"/>
      <c r="AH33" s="82"/>
      <c r="AI33" s="82"/>
      <c r="AJ33" s="82"/>
      <c r="AK33" s="82"/>
      <c r="AL33" s="82"/>
      <c r="AM33" s="82"/>
      <c r="AN33" s="82"/>
      <c r="AO33" s="82"/>
      <c r="AP33" s="82"/>
      <c r="AQ33" s="82"/>
      <c r="AR33" s="82"/>
      <c r="AS33" s="82"/>
      <c r="AT33" s="82"/>
      <c r="AU33" s="82"/>
      <c r="AV33" s="82"/>
      <c r="AW33" s="82"/>
      <c r="AX33" s="82"/>
      <c r="AY33" s="82"/>
      <c r="AZ33" s="82"/>
      <c r="BA33" s="82"/>
      <c r="BB33" s="82"/>
      <c r="BC33" s="82"/>
      <c r="BD33" s="82"/>
      <c r="BE33" s="82"/>
      <c r="BF33" s="82"/>
      <c r="BG33" s="82"/>
      <c r="BH33" s="82"/>
      <c r="BI33" s="82"/>
      <c r="BJ33" s="82"/>
      <c r="BK33" s="82"/>
      <c r="BL33" s="82"/>
      <c r="BM33" s="82"/>
      <c r="BN33" s="82"/>
    </row>
    <row r="34" spans="1:66">
      <c r="A34" s="82"/>
      <c r="B34" s="82"/>
      <c r="M34" s="82"/>
      <c r="N34" s="82"/>
      <c r="O34" s="82"/>
      <c r="P34" s="82"/>
      <c r="Q34" s="82"/>
      <c r="R34" s="82"/>
      <c r="S34" s="82"/>
      <c r="T34" s="82"/>
      <c r="U34" s="82"/>
      <c r="V34" s="82"/>
      <c r="W34" s="82"/>
      <c r="X34" s="82"/>
      <c r="Y34" s="82"/>
      <c r="Z34" s="82"/>
      <c r="AA34" s="82"/>
      <c r="AB34" s="82"/>
      <c r="AC34" s="82"/>
      <c r="AD34" s="82"/>
      <c r="AE34" s="82"/>
      <c r="AF34" s="82"/>
      <c r="AG34" s="82"/>
      <c r="AH34" s="82"/>
      <c r="AI34" s="82"/>
      <c r="AJ34" s="82"/>
      <c r="AK34" s="82"/>
      <c r="AL34" s="82"/>
      <c r="AM34" s="82"/>
      <c r="AN34" s="82"/>
      <c r="AO34" s="82"/>
      <c r="AP34" s="82"/>
      <c r="AQ34" s="82"/>
      <c r="AR34" s="82"/>
      <c r="AS34" s="82"/>
      <c r="AT34" s="82"/>
      <c r="AU34" s="82"/>
      <c r="AV34" s="82"/>
      <c r="AW34" s="82"/>
      <c r="AX34" s="82"/>
      <c r="AY34" s="82"/>
      <c r="AZ34" s="82"/>
      <c r="BA34" s="82"/>
      <c r="BB34" s="82"/>
      <c r="BC34" s="82"/>
      <c r="BD34" s="82"/>
      <c r="BE34" s="82"/>
      <c r="BF34" s="82"/>
      <c r="BG34" s="82"/>
      <c r="BH34" s="82"/>
      <c r="BI34" s="82"/>
      <c r="BJ34" s="82"/>
      <c r="BK34" s="82"/>
      <c r="BL34" s="82"/>
      <c r="BM34" s="82"/>
      <c r="BN34" s="82"/>
    </row>
    <row r="35" spans="1:66">
      <c r="A35" s="82"/>
      <c r="B35" s="82"/>
      <c r="M35" s="82"/>
      <c r="N35" s="82"/>
      <c r="O35" s="82"/>
      <c r="P35" s="82"/>
      <c r="Q35" s="82"/>
      <c r="R35" s="82"/>
      <c r="S35" s="82"/>
      <c r="T35" s="82"/>
      <c r="U35" s="82"/>
      <c r="V35" s="82"/>
      <c r="W35" s="82"/>
      <c r="X35" s="82"/>
      <c r="Y35" s="82"/>
      <c r="Z35" s="82"/>
      <c r="AA35" s="82"/>
      <c r="AB35" s="82"/>
      <c r="AC35" s="82"/>
      <c r="AD35" s="82"/>
      <c r="AE35" s="82"/>
      <c r="AF35" s="82"/>
      <c r="AG35" s="82"/>
      <c r="AH35" s="82"/>
      <c r="AI35" s="82"/>
      <c r="AJ35" s="82"/>
      <c r="AK35" s="82"/>
      <c r="AL35" s="82"/>
      <c r="AM35" s="82"/>
      <c r="AN35" s="82"/>
      <c r="AO35" s="82"/>
      <c r="AP35" s="82"/>
      <c r="AQ35" s="82"/>
      <c r="AR35" s="82"/>
      <c r="AS35" s="82"/>
      <c r="AT35" s="82"/>
      <c r="AU35" s="82"/>
      <c r="AV35" s="82"/>
      <c r="AW35" s="82"/>
      <c r="AX35" s="82"/>
      <c r="AY35" s="82"/>
      <c r="AZ35" s="82"/>
      <c r="BA35" s="82"/>
      <c r="BB35" s="82"/>
      <c r="BC35" s="82"/>
      <c r="BD35" s="82"/>
      <c r="BE35" s="82"/>
      <c r="BF35" s="82"/>
      <c r="BG35" s="82"/>
      <c r="BH35" s="82"/>
      <c r="BI35" s="82"/>
      <c r="BJ35" s="82"/>
      <c r="BK35" s="82"/>
      <c r="BL35" s="82"/>
      <c r="BM35" s="82"/>
      <c r="BN35" s="82"/>
    </row>
    <row r="36" spans="1:66">
      <c r="A36" s="82"/>
      <c r="B36" s="82"/>
      <c r="M36" s="82"/>
      <c r="N36" s="82"/>
      <c r="O36" s="82"/>
      <c r="P36" s="82"/>
      <c r="Q36" s="82"/>
      <c r="R36" s="82"/>
      <c r="S36" s="82"/>
      <c r="T36" s="82"/>
      <c r="U36" s="82"/>
      <c r="V36" s="82"/>
      <c r="W36" s="82"/>
      <c r="X36" s="82"/>
      <c r="Y36" s="82"/>
      <c r="Z36" s="82"/>
      <c r="AA36" s="82"/>
      <c r="AB36" s="82"/>
      <c r="AC36" s="82"/>
      <c r="AD36" s="82"/>
      <c r="AE36" s="82"/>
      <c r="AF36" s="82"/>
      <c r="AG36" s="82"/>
      <c r="AH36" s="82"/>
      <c r="AI36" s="82"/>
      <c r="AJ36" s="82"/>
      <c r="AK36" s="82"/>
      <c r="AL36" s="82"/>
      <c r="AM36" s="82"/>
      <c r="AN36" s="82"/>
      <c r="AO36" s="82"/>
      <c r="AP36" s="82"/>
      <c r="AQ36" s="82"/>
      <c r="AR36" s="82"/>
      <c r="AS36" s="82"/>
      <c r="AT36" s="82"/>
      <c r="AU36" s="82"/>
      <c r="AV36" s="82"/>
      <c r="AW36" s="82"/>
      <c r="AX36" s="82"/>
      <c r="AY36" s="82"/>
      <c r="AZ36" s="82"/>
      <c r="BA36" s="82"/>
      <c r="BB36" s="82"/>
      <c r="BC36" s="82"/>
      <c r="BD36" s="82"/>
      <c r="BE36" s="82"/>
      <c r="BF36" s="82"/>
      <c r="BG36" s="82"/>
      <c r="BH36" s="82"/>
      <c r="BI36" s="82"/>
      <c r="BJ36" s="82"/>
      <c r="BK36" s="82"/>
      <c r="BL36" s="82"/>
      <c r="BM36" s="82"/>
      <c r="BN36" s="82"/>
    </row>
    <row r="37" spans="1:66">
      <c r="A37" s="82"/>
      <c r="B37" s="82"/>
      <c r="M37" s="82"/>
      <c r="N37" s="82"/>
      <c r="O37" s="82"/>
      <c r="P37" s="82"/>
      <c r="Q37" s="82"/>
      <c r="R37" s="82"/>
      <c r="S37" s="82"/>
      <c r="T37" s="82"/>
      <c r="U37" s="82"/>
      <c r="V37" s="82"/>
      <c r="W37" s="82"/>
      <c r="X37" s="82"/>
      <c r="Y37" s="82"/>
      <c r="Z37" s="82"/>
      <c r="AA37" s="82"/>
      <c r="AB37" s="82"/>
      <c r="AC37" s="82"/>
      <c r="AD37" s="82"/>
      <c r="AE37" s="82"/>
      <c r="AF37" s="82"/>
      <c r="AG37" s="82"/>
      <c r="AH37" s="82"/>
      <c r="AI37" s="82"/>
      <c r="AJ37" s="82"/>
      <c r="AK37" s="82"/>
      <c r="AL37" s="82"/>
      <c r="AM37" s="82"/>
      <c r="AN37" s="82"/>
      <c r="AO37" s="82"/>
      <c r="AP37" s="82"/>
      <c r="AQ37" s="82"/>
      <c r="AR37" s="82"/>
      <c r="AS37" s="82"/>
      <c r="AT37" s="82"/>
      <c r="AU37" s="82"/>
      <c r="AV37" s="82"/>
      <c r="AW37" s="82"/>
      <c r="AX37" s="82"/>
      <c r="AY37" s="82"/>
      <c r="AZ37" s="82"/>
      <c r="BA37" s="82"/>
      <c r="BB37" s="82"/>
      <c r="BC37" s="82"/>
      <c r="BD37" s="82"/>
      <c r="BE37" s="82"/>
      <c r="BF37" s="82"/>
      <c r="BG37" s="82"/>
      <c r="BH37" s="82"/>
      <c r="BI37" s="82"/>
      <c r="BJ37" s="82"/>
      <c r="BK37" s="82"/>
      <c r="BL37" s="82"/>
      <c r="BM37" s="82"/>
      <c r="BN37" s="82"/>
    </row>
    <row r="38" spans="1:66" s="82" customFormat="1"/>
    <row r="39" spans="1:66" s="82" customFormat="1"/>
    <row r="40" spans="1:66" s="82" customFormat="1"/>
    <row r="41" spans="1:66" s="82" customFormat="1"/>
    <row r="42" spans="1:66" s="82" customFormat="1"/>
    <row r="43" spans="1:66" s="82" customFormat="1"/>
    <row r="44" spans="1:66" s="82" customFormat="1"/>
    <row r="45" spans="1:66" s="82" customFormat="1"/>
    <row r="46" spans="1:66" s="82" customFormat="1"/>
    <row r="47" spans="1:66" s="82" customFormat="1"/>
    <row r="48" spans="1:66" s="82" customFormat="1"/>
    <row r="49" spans="1:31" s="82" customFormat="1"/>
    <row r="50" spans="1:31" s="82" customFormat="1"/>
    <row r="51" spans="1:31" s="82" customFormat="1"/>
    <row r="52" spans="1:31" s="82" customFormat="1"/>
    <row r="53" spans="1:31" s="82" customFormat="1"/>
    <row r="54" spans="1:31" s="82" customFormat="1"/>
    <row r="55" spans="1:31" s="82" customFormat="1"/>
    <row r="56" spans="1:31" s="82" customFormat="1"/>
    <row r="57" spans="1:31">
      <c r="A57" s="82"/>
      <c r="B57" s="82"/>
      <c r="M57" s="82"/>
      <c r="N57" s="82"/>
      <c r="O57" s="82"/>
      <c r="P57" s="82"/>
      <c r="Q57" s="82"/>
      <c r="R57" s="82"/>
      <c r="S57" s="82"/>
      <c r="T57" s="82"/>
      <c r="U57" s="82"/>
      <c r="V57" s="82"/>
      <c r="W57" s="82"/>
      <c r="X57" s="82"/>
      <c r="Y57" s="82"/>
      <c r="Z57" s="82"/>
      <c r="AA57" s="82"/>
      <c r="AB57" s="82"/>
      <c r="AC57" s="82"/>
      <c r="AD57" s="82"/>
      <c r="AE57" s="82"/>
    </row>
    <row r="58" spans="1:31">
      <c r="A58" s="82"/>
      <c r="B58" s="82"/>
      <c r="M58" s="82"/>
      <c r="N58" s="82"/>
      <c r="O58" s="82"/>
      <c r="P58" s="82"/>
      <c r="Q58" s="82"/>
      <c r="R58" s="82"/>
      <c r="S58" s="82"/>
      <c r="T58" s="82"/>
      <c r="U58" s="82"/>
      <c r="V58" s="82"/>
      <c r="W58" s="82"/>
      <c r="X58" s="82"/>
      <c r="Y58" s="82"/>
      <c r="Z58" s="82"/>
      <c r="AA58" s="82"/>
      <c r="AB58" s="82"/>
      <c r="AC58" s="82"/>
      <c r="AD58" s="82"/>
      <c r="AE58" s="82"/>
    </row>
    <row r="59" spans="1:31">
      <c r="A59" s="82"/>
      <c r="B59" s="82"/>
      <c r="M59" s="82"/>
      <c r="N59" s="82"/>
      <c r="O59" s="82"/>
      <c r="P59" s="82"/>
      <c r="Q59" s="82"/>
      <c r="R59" s="82"/>
      <c r="S59" s="82"/>
      <c r="T59" s="82"/>
      <c r="U59" s="82"/>
      <c r="V59" s="82"/>
      <c r="W59" s="82"/>
      <c r="X59" s="82"/>
      <c r="Y59" s="82"/>
      <c r="Z59" s="82"/>
      <c r="AA59" s="82"/>
      <c r="AB59" s="82"/>
      <c r="AC59" s="82"/>
      <c r="AD59" s="82"/>
      <c r="AE59" s="82"/>
    </row>
    <row r="60" spans="1:31">
      <c r="A60" s="82"/>
      <c r="B60" s="82"/>
      <c r="M60" s="82"/>
      <c r="N60" s="82"/>
      <c r="O60" s="82"/>
      <c r="P60" s="82"/>
      <c r="Q60" s="82"/>
      <c r="R60" s="82"/>
      <c r="S60" s="82"/>
      <c r="T60" s="82"/>
      <c r="U60" s="82"/>
      <c r="V60" s="82"/>
      <c r="W60" s="82"/>
      <c r="X60" s="82"/>
      <c r="Y60" s="82"/>
      <c r="Z60" s="82"/>
      <c r="AA60" s="82"/>
      <c r="AB60" s="82"/>
      <c r="AC60" s="82"/>
      <c r="AD60" s="82"/>
      <c r="AE60" s="82"/>
    </row>
    <row r="61" spans="1:31">
      <c r="A61" s="82"/>
      <c r="B61" s="82"/>
      <c r="M61" s="82"/>
      <c r="N61" s="82"/>
      <c r="O61" s="82"/>
      <c r="P61" s="82"/>
      <c r="Q61" s="82"/>
      <c r="R61" s="82"/>
      <c r="S61" s="82"/>
      <c r="T61" s="82"/>
      <c r="U61" s="82"/>
      <c r="V61" s="82"/>
      <c r="W61" s="82"/>
      <c r="X61" s="82"/>
      <c r="Y61" s="82"/>
      <c r="Z61" s="82"/>
      <c r="AA61" s="82"/>
      <c r="AB61" s="82"/>
      <c r="AC61" s="82"/>
      <c r="AD61" s="82"/>
      <c r="AE61" s="82"/>
    </row>
    <row r="62" spans="1:31">
      <c r="A62" s="82"/>
      <c r="B62" s="82"/>
      <c r="M62" s="82"/>
      <c r="N62" s="82"/>
      <c r="O62" s="82"/>
      <c r="P62" s="82"/>
      <c r="Q62" s="82"/>
      <c r="R62" s="82"/>
      <c r="S62" s="82"/>
      <c r="T62" s="82"/>
      <c r="U62" s="82"/>
      <c r="V62" s="82"/>
      <c r="W62" s="82"/>
      <c r="X62" s="82"/>
      <c r="Y62" s="82"/>
      <c r="Z62" s="82"/>
      <c r="AA62" s="82"/>
      <c r="AB62" s="82"/>
      <c r="AC62" s="82"/>
      <c r="AD62" s="82"/>
      <c r="AE62" s="82"/>
    </row>
    <row r="63" spans="1:31">
      <c r="A63" s="82"/>
      <c r="B63" s="82"/>
      <c r="M63" s="82"/>
      <c r="N63" s="82"/>
      <c r="O63" s="82"/>
      <c r="P63" s="82"/>
      <c r="Q63" s="82"/>
      <c r="R63" s="82"/>
      <c r="S63" s="82"/>
      <c r="T63" s="82"/>
      <c r="U63" s="82"/>
      <c r="V63" s="82"/>
      <c r="W63" s="82"/>
      <c r="X63" s="82"/>
      <c r="Y63" s="82"/>
      <c r="Z63" s="82"/>
      <c r="AA63" s="82"/>
      <c r="AB63" s="82"/>
      <c r="AC63" s="82"/>
      <c r="AD63" s="82"/>
      <c r="AE63" s="82"/>
    </row>
    <row r="64" spans="1:31">
      <c r="A64" s="82"/>
      <c r="B64" s="82"/>
      <c r="M64" s="82"/>
      <c r="N64" s="82"/>
      <c r="O64" s="82"/>
      <c r="P64" s="82"/>
      <c r="Q64" s="82"/>
      <c r="R64" s="82"/>
      <c r="S64" s="82"/>
      <c r="T64" s="82"/>
      <c r="U64" s="82"/>
      <c r="V64" s="82"/>
      <c r="W64" s="82"/>
      <c r="X64" s="82"/>
      <c r="Y64" s="82"/>
      <c r="Z64" s="82"/>
      <c r="AA64" s="82"/>
      <c r="AB64" s="82"/>
      <c r="AC64" s="82"/>
      <c r="AD64" s="82"/>
      <c r="AE64" s="82"/>
    </row>
    <row r="65" spans="1:31">
      <c r="A65" s="82"/>
      <c r="B65" s="82"/>
      <c r="M65" s="82"/>
      <c r="N65" s="82"/>
      <c r="O65" s="82"/>
      <c r="P65" s="82"/>
      <c r="Q65" s="82"/>
      <c r="R65" s="82"/>
      <c r="S65" s="82"/>
      <c r="T65" s="82"/>
      <c r="U65" s="82"/>
      <c r="V65" s="82"/>
      <c r="W65" s="82"/>
      <c r="X65" s="82"/>
      <c r="Y65" s="82"/>
      <c r="Z65" s="82"/>
      <c r="AA65" s="82"/>
      <c r="AB65" s="82"/>
      <c r="AC65" s="82"/>
      <c r="AD65" s="82"/>
      <c r="AE65" s="82"/>
    </row>
    <row r="66" spans="1:31">
      <c r="A66" s="82"/>
      <c r="B66" s="82"/>
      <c r="M66" s="82"/>
      <c r="N66" s="82"/>
      <c r="O66" s="82"/>
      <c r="P66" s="82"/>
      <c r="Q66" s="82"/>
      <c r="R66" s="82"/>
      <c r="S66" s="82"/>
      <c r="T66" s="82"/>
      <c r="U66" s="82"/>
      <c r="V66" s="82"/>
      <c r="W66" s="82"/>
      <c r="X66" s="82"/>
      <c r="Y66" s="82"/>
      <c r="Z66" s="82"/>
      <c r="AA66" s="82"/>
      <c r="AB66" s="82"/>
      <c r="AC66" s="82"/>
      <c r="AD66" s="82"/>
      <c r="AE66" s="82"/>
    </row>
    <row r="67" spans="1:31">
      <c r="A67" s="82"/>
      <c r="B67" s="82"/>
      <c r="M67" s="82"/>
      <c r="N67" s="82"/>
      <c r="O67" s="82"/>
      <c r="P67" s="82"/>
      <c r="Q67" s="82"/>
      <c r="R67" s="82"/>
      <c r="S67" s="82"/>
      <c r="T67" s="82"/>
      <c r="U67" s="82"/>
      <c r="V67" s="82"/>
      <c r="W67" s="82"/>
      <c r="X67" s="82"/>
      <c r="Y67" s="82"/>
      <c r="Z67" s="82"/>
      <c r="AA67" s="82"/>
      <c r="AB67" s="82"/>
      <c r="AC67" s="82"/>
      <c r="AD67" s="82"/>
      <c r="AE67" s="82"/>
    </row>
    <row r="68" spans="1:31">
      <c r="A68" s="82"/>
      <c r="B68" s="82"/>
      <c r="M68" s="82"/>
      <c r="N68" s="82"/>
      <c r="O68" s="82"/>
      <c r="P68" s="82"/>
      <c r="Q68" s="82"/>
      <c r="R68" s="82"/>
      <c r="S68" s="82"/>
      <c r="T68" s="82"/>
      <c r="U68" s="82"/>
      <c r="V68" s="82"/>
      <c r="W68" s="82"/>
      <c r="X68" s="82"/>
      <c r="Y68" s="82"/>
      <c r="Z68" s="82"/>
      <c r="AA68" s="82"/>
      <c r="AB68" s="82"/>
      <c r="AC68" s="82"/>
      <c r="AD68" s="82"/>
      <c r="AE68" s="82"/>
    </row>
    <row r="69" spans="1:31">
      <c r="A69" s="82"/>
      <c r="B69" s="82"/>
      <c r="M69" s="82"/>
      <c r="N69" s="82"/>
      <c r="O69" s="82"/>
      <c r="P69" s="82"/>
      <c r="Q69" s="82"/>
      <c r="R69" s="82"/>
      <c r="S69" s="82"/>
      <c r="T69" s="82"/>
      <c r="U69" s="82"/>
      <c r="V69" s="82"/>
      <c r="W69" s="82"/>
      <c r="X69" s="82"/>
      <c r="Y69" s="82"/>
      <c r="Z69" s="82"/>
      <c r="AA69" s="82"/>
      <c r="AB69" s="82"/>
      <c r="AC69" s="82"/>
      <c r="AD69" s="82"/>
      <c r="AE69" s="82"/>
    </row>
    <row r="70" spans="1:31">
      <c r="A70" s="82"/>
      <c r="B70" s="82"/>
      <c r="M70" s="82"/>
      <c r="N70" s="82"/>
      <c r="O70" s="82"/>
      <c r="P70" s="82"/>
      <c r="Q70" s="82"/>
      <c r="R70" s="82"/>
      <c r="S70" s="82"/>
      <c r="T70" s="82"/>
      <c r="U70" s="82"/>
      <c r="V70" s="82"/>
      <c r="W70" s="82"/>
      <c r="X70" s="82"/>
      <c r="Y70" s="82"/>
      <c r="Z70" s="82"/>
      <c r="AA70" s="82"/>
      <c r="AB70" s="82"/>
      <c r="AC70" s="82"/>
      <c r="AD70" s="82"/>
      <c r="AE70" s="82"/>
    </row>
    <row r="71" spans="1:31">
      <c r="A71" s="82"/>
      <c r="B71" s="82"/>
      <c r="M71" s="82"/>
      <c r="N71" s="82"/>
      <c r="O71" s="82"/>
      <c r="P71" s="82"/>
      <c r="Q71" s="82"/>
      <c r="R71" s="82"/>
      <c r="S71" s="82"/>
      <c r="T71" s="82"/>
      <c r="U71" s="82"/>
      <c r="V71" s="82"/>
      <c r="W71" s="82"/>
      <c r="X71" s="82"/>
      <c r="Y71" s="82"/>
      <c r="Z71" s="82"/>
      <c r="AA71" s="82"/>
      <c r="AB71" s="82"/>
      <c r="AC71" s="82"/>
      <c r="AD71" s="82"/>
      <c r="AE71" s="82"/>
    </row>
    <row r="72" spans="1:31">
      <c r="A72" s="82"/>
      <c r="B72" s="82"/>
      <c r="M72" s="82"/>
      <c r="N72" s="82"/>
      <c r="O72" s="82"/>
      <c r="P72" s="82"/>
      <c r="Q72" s="82"/>
      <c r="R72" s="82"/>
      <c r="S72" s="82"/>
      <c r="T72" s="82"/>
      <c r="U72" s="82"/>
      <c r="V72" s="82"/>
      <c r="W72" s="82"/>
      <c r="X72" s="82"/>
      <c r="Y72" s="82"/>
      <c r="Z72" s="82"/>
      <c r="AA72" s="82"/>
      <c r="AB72" s="82"/>
      <c r="AC72" s="82"/>
      <c r="AD72" s="82"/>
      <c r="AE72" s="82"/>
    </row>
    <row r="73" spans="1:31">
      <c r="A73" s="82"/>
      <c r="B73" s="82"/>
      <c r="M73" s="82"/>
      <c r="N73" s="82"/>
      <c r="O73" s="82"/>
      <c r="P73" s="82"/>
      <c r="Q73" s="82"/>
      <c r="R73" s="82"/>
      <c r="S73" s="82"/>
      <c r="T73" s="82"/>
      <c r="U73" s="82"/>
      <c r="V73" s="82"/>
      <c r="W73" s="82"/>
      <c r="X73" s="82"/>
      <c r="Y73" s="82"/>
      <c r="Z73" s="82"/>
      <c r="AA73" s="82"/>
      <c r="AB73" s="82"/>
      <c r="AC73" s="82"/>
      <c r="AD73" s="82"/>
      <c r="AE73" s="82"/>
    </row>
    <row r="74" spans="1:31">
      <c r="A74" s="82"/>
      <c r="B74" s="82"/>
      <c r="M74" s="82"/>
      <c r="N74" s="82"/>
      <c r="O74" s="82"/>
      <c r="P74" s="82"/>
      <c r="Q74" s="82"/>
      <c r="R74" s="82"/>
      <c r="S74" s="82"/>
      <c r="T74" s="82"/>
      <c r="U74" s="82"/>
      <c r="V74" s="82"/>
      <c r="W74" s="82"/>
      <c r="X74" s="82"/>
      <c r="Y74" s="82"/>
      <c r="Z74" s="82"/>
      <c r="AA74" s="82"/>
      <c r="AB74" s="82"/>
      <c r="AC74" s="82"/>
      <c r="AD74" s="82"/>
      <c r="AE74" s="82"/>
    </row>
    <row r="75" spans="1:31">
      <c r="A75" s="82"/>
      <c r="B75" s="82"/>
      <c r="M75" s="82"/>
      <c r="N75" s="82"/>
      <c r="O75" s="82"/>
      <c r="P75" s="82"/>
      <c r="Q75" s="82"/>
      <c r="R75" s="82"/>
      <c r="S75" s="82"/>
      <c r="T75" s="82"/>
      <c r="U75" s="82"/>
      <c r="V75" s="82"/>
      <c r="W75" s="82"/>
      <c r="X75" s="82"/>
      <c r="Y75" s="82"/>
      <c r="Z75" s="82"/>
      <c r="AA75" s="82"/>
      <c r="AB75" s="82"/>
      <c r="AC75" s="82"/>
      <c r="AD75" s="82"/>
      <c r="AE75" s="82"/>
    </row>
    <row r="76" spans="1:31">
      <c r="A76" s="82"/>
      <c r="B76" s="82"/>
      <c r="M76" s="82"/>
      <c r="N76" s="82"/>
      <c r="O76" s="82"/>
      <c r="P76" s="82"/>
      <c r="Q76" s="82"/>
      <c r="R76" s="82"/>
      <c r="S76" s="82"/>
      <c r="T76" s="82"/>
      <c r="U76" s="82"/>
      <c r="V76" s="82"/>
      <c r="W76" s="82"/>
      <c r="X76" s="82"/>
      <c r="Y76" s="82"/>
      <c r="Z76" s="82"/>
      <c r="AA76" s="82"/>
      <c r="AB76" s="82"/>
      <c r="AC76" s="82"/>
      <c r="AD76" s="82"/>
      <c r="AE76" s="82"/>
    </row>
    <row r="77" spans="1:31">
      <c r="A77" s="82"/>
      <c r="B77" s="82"/>
      <c r="M77" s="82"/>
      <c r="N77" s="82"/>
      <c r="O77" s="82"/>
      <c r="P77" s="82"/>
      <c r="Q77" s="82"/>
      <c r="R77" s="82"/>
      <c r="S77" s="82"/>
      <c r="T77" s="82"/>
      <c r="U77" s="82"/>
      <c r="V77" s="82"/>
      <c r="W77" s="82"/>
      <c r="X77" s="82"/>
      <c r="Y77" s="82"/>
      <c r="Z77" s="82"/>
      <c r="AA77" s="82"/>
      <c r="AB77" s="82"/>
      <c r="AC77" s="82"/>
      <c r="AD77" s="82"/>
      <c r="AE77" s="82"/>
    </row>
    <row r="78" spans="1:31">
      <c r="A78" s="82"/>
      <c r="B78" s="82"/>
      <c r="M78" s="82"/>
      <c r="N78" s="82"/>
      <c r="O78" s="82"/>
      <c r="P78" s="82"/>
      <c r="Q78" s="82"/>
      <c r="R78" s="82"/>
      <c r="S78" s="82"/>
      <c r="T78" s="82"/>
      <c r="U78" s="82"/>
      <c r="V78" s="82"/>
      <c r="W78" s="82"/>
      <c r="X78" s="82"/>
      <c r="Y78" s="82"/>
      <c r="Z78" s="82"/>
      <c r="AA78" s="82"/>
      <c r="AB78" s="82"/>
      <c r="AC78" s="82"/>
      <c r="AD78" s="82"/>
      <c r="AE78" s="82"/>
    </row>
    <row r="79" spans="1:31">
      <c r="A79" s="82"/>
      <c r="B79" s="82"/>
      <c r="M79" s="82"/>
      <c r="N79" s="82"/>
      <c r="O79" s="82"/>
      <c r="P79" s="82"/>
      <c r="Q79" s="82"/>
      <c r="R79" s="82"/>
      <c r="S79" s="82"/>
      <c r="T79" s="82"/>
      <c r="U79" s="82"/>
      <c r="V79" s="82"/>
      <c r="W79" s="82"/>
      <c r="X79" s="82"/>
      <c r="Y79" s="82"/>
      <c r="Z79" s="82"/>
      <c r="AA79" s="82"/>
      <c r="AB79" s="82"/>
      <c r="AC79" s="82"/>
      <c r="AD79" s="82"/>
      <c r="AE79" s="82"/>
    </row>
    <row r="80" spans="1:31">
      <c r="A80" s="82"/>
      <c r="B80" s="82"/>
      <c r="M80" s="82"/>
      <c r="N80" s="82"/>
      <c r="O80" s="82"/>
      <c r="P80" s="82"/>
      <c r="Q80" s="82"/>
      <c r="R80" s="82"/>
      <c r="S80" s="82"/>
      <c r="T80" s="82"/>
      <c r="U80" s="82"/>
      <c r="V80" s="82"/>
      <c r="W80" s="82"/>
      <c r="X80" s="82"/>
      <c r="Y80" s="82"/>
      <c r="Z80" s="82"/>
      <c r="AA80" s="82"/>
      <c r="AB80" s="82"/>
      <c r="AC80" s="82"/>
      <c r="AD80" s="82"/>
      <c r="AE80" s="82"/>
    </row>
    <row r="81" spans="1:31">
      <c r="A81" s="82"/>
      <c r="B81" s="82"/>
      <c r="M81" s="82"/>
      <c r="N81" s="82"/>
      <c r="O81" s="82"/>
      <c r="P81" s="82"/>
      <c r="Q81" s="82"/>
      <c r="R81" s="82"/>
      <c r="S81" s="82"/>
      <c r="T81" s="82"/>
      <c r="U81" s="82"/>
      <c r="V81" s="82"/>
      <c r="W81" s="82"/>
      <c r="X81" s="82"/>
      <c r="Y81" s="82"/>
      <c r="Z81" s="82"/>
      <c r="AA81" s="82"/>
      <c r="AB81" s="82"/>
      <c r="AC81" s="82"/>
      <c r="AD81" s="82"/>
      <c r="AE81" s="82"/>
    </row>
    <row r="82" spans="1:31">
      <c r="A82" s="82"/>
      <c r="B82" s="82"/>
      <c r="M82" s="82"/>
      <c r="N82" s="82"/>
      <c r="O82" s="82"/>
      <c r="P82" s="82"/>
      <c r="Q82" s="82"/>
      <c r="R82" s="82"/>
      <c r="S82" s="82"/>
      <c r="T82" s="82"/>
      <c r="U82" s="82"/>
      <c r="V82" s="82"/>
      <c r="W82" s="82"/>
      <c r="X82" s="82"/>
      <c r="Y82" s="82"/>
      <c r="Z82" s="82"/>
      <c r="AA82" s="82"/>
      <c r="AB82" s="82"/>
      <c r="AC82" s="82"/>
      <c r="AD82" s="82"/>
      <c r="AE82" s="82"/>
    </row>
    <row r="83" spans="1:31">
      <c r="A83" s="82"/>
      <c r="B83" s="82"/>
      <c r="M83" s="82"/>
      <c r="N83" s="82"/>
      <c r="O83" s="82"/>
      <c r="P83" s="82"/>
      <c r="Q83" s="82"/>
      <c r="R83" s="82"/>
      <c r="S83" s="82"/>
      <c r="T83" s="82"/>
      <c r="U83" s="82"/>
      <c r="V83" s="82"/>
      <c r="W83" s="82"/>
      <c r="X83" s="82"/>
      <c r="Y83" s="82"/>
      <c r="Z83" s="82"/>
      <c r="AA83" s="82"/>
      <c r="AB83" s="82"/>
      <c r="AC83" s="82"/>
      <c r="AD83" s="82"/>
      <c r="AE83" s="82"/>
    </row>
    <row r="84" spans="1:31">
      <c r="A84" s="82"/>
      <c r="B84" s="82"/>
      <c r="M84" s="82"/>
      <c r="N84" s="82"/>
      <c r="O84" s="82"/>
      <c r="P84" s="82"/>
      <c r="Q84" s="82"/>
      <c r="R84" s="82"/>
      <c r="S84" s="82"/>
      <c r="T84" s="82"/>
      <c r="U84" s="82"/>
      <c r="V84" s="82"/>
      <c r="W84" s="82"/>
      <c r="X84" s="82"/>
      <c r="Y84" s="82"/>
      <c r="Z84" s="82"/>
      <c r="AA84" s="82"/>
      <c r="AB84" s="82"/>
      <c r="AC84" s="82"/>
      <c r="AD84" s="82"/>
      <c r="AE84" s="82"/>
    </row>
    <row r="85" spans="1:31">
      <c r="A85" s="82"/>
      <c r="B85" s="82"/>
      <c r="M85" s="82"/>
      <c r="N85" s="82"/>
      <c r="O85" s="82"/>
      <c r="P85" s="82"/>
      <c r="Q85" s="82"/>
      <c r="R85" s="82"/>
      <c r="S85" s="82"/>
      <c r="T85" s="82"/>
      <c r="U85" s="82"/>
      <c r="V85" s="82"/>
      <c r="W85" s="82"/>
      <c r="X85" s="82"/>
      <c r="Y85" s="82"/>
      <c r="Z85" s="82"/>
      <c r="AA85" s="82"/>
      <c r="AB85" s="82"/>
      <c r="AC85" s="82"/>
      <c r="AD85" s="82"/>
      <c r="AE85" s="82"/>
    </row>
    <row r="86" spans="1:31">
      <c r="A86" s="82"/>
      <c r="B86" s="82"/>
      <c r="M86" s="82"/>
      <c r="N86" s="82"/>
      <c r="O86" s="82"/>
      <c r="P86" s="82"/>
      <c r="Q86" s="82"/>
      <c r="R86" s="82"/>
      <c r="S86" s="82"/>
      <c r="T86" s="82"/>
      <c r="U86" s="82"/>
      <c r="V86" s="82"/>
      <c r="W86" s="82"/>
      <c r="X86" s="82"/>
      <c r="Y86" s="82"/>
      <c r="Z86" s="82"/>
      <c r="AA86" s="82"/>
      <c r="AB86" s="82"/>
      <c r="AC86" s="82"/>
      <c r="AD86" s="82"/>
      <c r="AE86" s="82"/>
    </row>
    <row r="87" spans="1:31">
      <c r="A87" s="82"/>
      <c r="B87" s="82"/>
      <c r="M87" s="82"/>
      <c r="N87" s="82"/>
      <c r="O87" s="82"/>
      <c r="P87" s="82"/>
      <c r="Q87" s="82"/>
      <c r="R87" s="82"/>
      <c r="S87" s="82"/>
      <c r="T87" s="82"/>
      <c r="U87" s="82"/>
      <c r="V87" s="82"/>
      <c r="W87" s="82"/>
      <c r="X87" s="82"/>
      <c r="Y87" s="82"/>
      <c r="Z87" s="82"/>
      <c r="AA87" s="82"/>
      <c r="AB87" s="82"/>
      <c r="AC87" s="82"/>
      <c r="AD87" s="82"/>
      <c r="AE87" s="82"/>
    </row>
    <row r="88" spans="1:31">
      <c r="A88" s="82"/>
      <c r="B88" s="82"/>
      <c r="M88" s="82"/>
      <c r="N88" s="82"/>
      <c r="O88" s="82"/>
      <c r="P88" s="82"/>
      <c r="Q88" s="82"/>
      <c r="R88" s="82"/>
      <c r="S88" s="82"/>
      <c r="T88" s="82"/>
      <c r="U88" s="82"/>
      <c r="V88" s="82"/>
      <c r="W88" s="82"/>
      <c r="X88" s="82"/>
      <c r="Y88" s="82"/>
      <c r="Z88" s="82"/>
      <c r="AA88" s="82"/>
      <c r="AB88" s="82"/>
      <c r="AC88" s="82"/>
      <c r="AD88" s="82"/>
      <c r="AE88" s="82"/>
    </row>
    <row r="89" spans="1:31">
      <c r="A89" s="82"/>
      <c r="B89" s="82"/>
      <c r="M89" s="82"/>
      <c r="N89" s="82"/>
      <c r="O89" s="82"/>
      <c r="P89" s="82"/>
      <c r="Q89" s="82"/>
      <c r="R89" s="82"/>
      <c r="S89" s="82"/>
      <c r="T89" s="82"/>
      <c r="U89" s="82"/>
      <c r="V89" s="82"/>
      <c r="W89" s="82"/>
      <c r="X89" s="82"/>
      <c r="Y89" s="82"/>
      <c r="Z89" s="82"/>
      <c r="AA89" s="82"/>
      <c r="AB89" s="82"/>
      <c r="AC89" s="82"/>
      <c r="AD89" s="82"/>
      <c r="AE89" s="82"/>
    </row>
    <row r="90" spans="1:31">
      <c r="A90" s="82"/>
      <c r="B90" s="82"/>
      <c r="M90" s="82"/>
      <c r="N90" s="82"/>
      <c r="O90" s="82"/>
      <c r="P90" s="82"/>
      <c r="Q90" s="82"/>
      <c r="R90" s="82"/>
      <c r="S90" s="82"/>
      <c r="T90" s="82"/>
      <c r="U90" s="82"/>
      <c r="V90" s="82"/>
      <c r="W90" s="82"/>
      <c r="X90" s="82"/>
      <c r="Y90" s="82"/>
      <c r="Z90" s="82"/>
      <c r="AA90" s="82"/>
      <c r="AB90" s="82"/>
      <c r="AC90" s="82"/>
      <c r="AD90" s="82"/>
      <c r="AE90" s="82"/>
    </row>
    <row r="91" spans="1:31">
      <c r="A91" s="82"/>
      <c r="B91" s="82"/>
      <c r="M91" s="82"/>
      <c r="N91" s="82"/>
      <c r="O91" s="82"/>
      <c r="P91" s="82"/>
      <c r="Q91" s="82"/>
      <c r="R91" s="82"/>
      <c r="S91" s="82"/>
      <c r="T91" s="82"/>
      <c r="U91" s="82"/>
      <c r="V91" s="82"/>
      <c r="W91" s="82"/>
      <c r="X91" s="82"/>
      <c r="Y91" s="82"/>
      <c r="Z91" s="82"/>
      <c r="AA91" s="82"/>
      <c r="AB91" s="82"/>
      <c r="AC91" s="82"/>
      <c r="AD91" s="82"/>
      <c r="AE91" s="82"/>
    </row>
    <row r="92" spans="1:31">
      <c r="A92" s="82"/>
      <c r="B92" s="82"/>
      <c r="M92" s="82"/>
      <c r="N92" s="82"/>
      <c r="O92" s="82"/>
      <c r="P92" s="82"/>
      <c r="Q92" s="82"/>
      <c r="R92" s="82"/>
      <c r="S92" s="82"/>
      <c r="T92" s="82"/>
      <c r="U92" s="82"/>
      <c r="V92" s="82"/>
      <c r="W92" s="82"/>
      <c r="X92" s="82"/>
      <c r="Y92" s="82"/>
      <c r="Z92" s="82"/>
      <c r="AA92" s="82"/>
      <c r="AB92" s="82"/>
      <c r="AC92" s="82"/>
      <c r="AD92" s="82"/>
      <c r="AE92" s="82"/>
    </row>
    <row r="93" spans="1:31">
      <c r="A93" s="82"/>
      <c r="B93" s="82"/>
      <c r="M93" s="82"/>
      <c r="N93" s="82"/>
      <c r="O93" s="82"/>
      <c r="P93" s="82"/>
      <c r="Q93" s="82"/>
      <c r="R93" s="82"/>
      <c r="S93" s="82"/>
      <c r="T93" s="82"/>
      <c r="U93" s="82"/>
      <c r="V93" s="82"/>
      <c r="W93" s="82"/>
      <c r="X93" s="82"/>
      <c r="Y93" s="82"/>
      <c r="Z93" s="82"/>
      <c r="AA93" s="82"/>
      <c r="AB93" s="82"/>
      <c r="AC93" s="82"/>
      <c r="AD93" s="82"/>
      <c r="AE93" s="82"/>
    </row>
    <row r="94" spans="1:31">
      <c r="A94" s="82"/>
      <c r="B94" s="82"/>
      <c r="M94" s="82"/>
      <c r="N94" s="82"/>
      <c r="O94" s="82"/>
      <c r="P94" s="82"/>
      <c r="Q94" s="82"/>
      <c r="R94" s="82"/>
      <c r="S94" s="82"/>
      <c r="T94" s="82"/>
      <c r="U94" s="82"/>
      <c r="V94" s="82"/>
      <c r="W94" s="82"/>
      <c r="X94" s="82"/>
      <c r="Y94" s="82"/>
      <c r="Z94" s="82"/>
      <c r="AA94" s="82"/>
      <c r="AB94" s="82"/>
      <c r="AC94" s="82"/>
      <c r="AD94" s="82"/>
      <c r="AE94" s="82"/>
    </row>
    <row r="95" spans="1:31">
      <c r="A95" s="82"/>
      <c r="B95" s="82"/>
      <c r="M95" s="82"/>
      <c r="N95" s="82"/>
      <c r="O95" s="82"/>
      <c r="P95" s="82"/>
      <c r="Q95" s="82"/>
      <c r="R95" s="82"/>
      <c r="S95" s="82"/>
      <c r="T95" s="82"/>
      <c r="U95" s="82"/>
      <c r="V95" s="82"/>
      <c r="W95" s="82"/>
      <c r="X95" s="82"/>
      <c r="Y95" s="82"/>
      <c r="Z95" s="82"/>
      <c r="AA95" s="82"/>
      <c r="AB95" s="82"/>
      <c r="AC95" s="82"/>
      <c r="AD95" s="82"/>
      <c r="AE95" s="82"/>
    </row>
    <row r="96" spans="1:31">
      <c r="A96" s="82"/>
      <c r="B96" s="82"/>
      <c r="M96" s="82"/>
      <c r="N96" s="82"/>
      <c r="O96" s="82"/>
      <c r="P96" s="82"/>
      <c r="Q96" s="82"/>
      <c r="R96" s="82"/>
      <c r="S96" s="82"/>
      <c r="T96" s="82"/>
      <c r="U96" s="82"/>
      <c r="V96" s="82"/>
      <c r="W96" s="82"/>
      <c r="X96" s="82"/>
      <c r="Y96" s="82"/>
      <c r="Z96" s="82"/>
      <c r="AA96" s="82"/>
      <c r="AB96" s="82"/>
      <c r="AC96" s="82"/>
      <c r="AD96" s="82"/>
      <c r="AE96" s="82"/>
    </row>
    <row r="97" spans="1:31">
      <c r="A97" s="82"/>
      <c r="B97" s="82"/>
      <c r="M97" s="82"/>
      <c r="N97" s="82"/>
      <c r="O97" s="82"/>
      <c r="P97" s="82"/>
      <c r="Q97" s="82"/>
      <c r="R97" s="82"/>
      <c r="S97" s="82"/>
      <c r="T97" s="82"/>
      <c r="U97" s="82"/>
      <c r="V97" s="82"/>
      <c r="W97" s="82"/>
      <c r="X97" s="82"/>
      <c r="Y97" s="82"/>
      <c r="Z97" s="82"/>
      <c r="AA97" s="82"/>
      <c r="AB97" s="82"/>
      <c r="AC97" s="82"/>
      <c r="AD97" s="82"/>
      <c r="AE97" s="82"/>
    </row>
    <row r="98" spans="1:31">
      <c r="A98" s="82"/>
      <c r="B98" s="82"/>
      <c r="M98" s="82"/>
      <c r="N98" s="82"/>
      <c r="O98" s="82"/>
      <c r="P98" s="82"/>
      <c r="Q98" s="82"/>
      <c r="R98" s="82"/>
      <c r="S98" s="82"/>
      <c r="T98" s="82"/>
      <c r="U98" s="82"/>
      <c r="V98" s="82"/>
      <c r="W98" s="82"/>
      <c r="X98" s="82"/>
      <c r="Y98" s="82"/>
      <c r="Z98" s="82"/>
      <c r="AA98" s="82"/>
      <c r="AB98" s="82"/>
      <c r="AC98" s="82"/>
      <c r="AD98" s="82"/>
      <c r="AE98" s="82"/>
    </row>
    <row r="99" spans="1:31">
      <c r="A99" s="82"/>
      <c r="B99" s="82"/>
      <c r="M99" s="82"/>
      <c r="N99" s="82"/>
      <c r="O99" s="82"/>
      <c r="P99" s="82"/>
      <c r="Q99" s="82"/>
      <c r="R99" s="82"/>
      <c r="S99" s="82"/>
      <c r="T99" s="82"/>
      <c r="U99" s="82"/>
      <c r="V99" s="82"/>
      <c r="W99" s="82"/>
      <c r="X99" s="82"/>
      <c r="Y99" s="82"/>
      <c r="Z99" s="82"/>
      <c r="AA99" s="82"/>
      <c r="AB99" s="82"/>
      <c r="AC99" s="82"/>
      <c r="AD99" s="82"/>
      <c r="AE99" s="82"/>
    </row>
    <row r="100" spans="1:31">
      <c r="A100" s="82"/>
      <c r="B100" s="82"/>
      <c r="M100" s="82"/>
      <c r="N100" s="82"/>
      <c r="O100" s="82"/>
      <c r="P100" s="82"/>
      <c r="Q100" s="82"/>
      <c r="R100" s="82"/>
      <c r="S100" s="82"/>
      <c r="T100" s="82"/>
      <c r="U100" s="82"/>
      <c r="V100" s="82"/>
      <c r="W100" s="82"/>
      <c r="X100" s="82"/>
      <c r="Y100" s="82"/>
      <c r="Z100" s="82"/>
      <c r="AA100" s="82"/>
      <c r="AB100" s="82"/>
      <c r="AC100" s="82"/>
      <c r="AD100" s="82"/>
      <c r="AE100" s="82"/>
    </row>
    <row r="101" spans="1:31">
      <c r="A101" s="82"/>
      <c r="B101" s="82"/>
      <c r="M101" s="82"/>
      <c r="N101" s="82"/>
      <c r="O101" s="82"/>
      <c r="P101" s="82"/>
      <c r="Q101" s="82"/>
      <c r="R101" s="82"/>
      <c r="S101" s="82"/>
      <c r="T101" s="82"/>
      <c r="U101" s="82"/>
      <c r="V101" s="82"/>
      <c r="W101" s="82"/>
      <c r="X101" s="82"/>
      <c r="Y101" s="82"/>
      <c r="Z101" s="82"/>
      <c r="AA101" s="82"/>
      <c r="AB101" s="82"/>
      <c r="AC101" s="82"/>
      <c r="AD101" s="82"/>
      <c r="AE101" s="82"/>
    </row>
    <row r="102" spans="1:31">
      <c r="A102" s="82"/>
      <c r="B102" s="82"/>
    </row>
    <row r="103" spans="1:31">
      <c r="A103" s="82"/>
      <c r="B103" s="82"/>
    </row>
    <row r="104" spans="1:31">
      <c r="A104" s="82"/>
      <c r="B104" s="82"/>
    </row>
    <row r="105" spans="1:31">
      <c r="A105" s="82"/>
      <c r="B105" s="82"/>
    </row>
  </sheetData>
  <mergeCells count="23">
    <mergeCell ref="B22:D22"/>
    <mergeCell ref="A32:D32"/>
    <mergeCell ref="A33:D33"/>
    <mergeCell ref="B24:D24"/>
    <mergeCell ref="A27:D27"/>
    <mergeCell ref="A28:D28"/>
    <mergeCell ref="A29:D29"/>
    <mergeCell ref="A31:D31"/>
    <mergeCell ref="A14:D14"/>
    <mergeCell ref="B15:D15"/>
    <mergeCell ref="B16:D16"/>
    <mergeCell ref="B18:D18"/>
    <mergeCell ref="B20:D20"/>
    <mergeCell ref="B9:D9"/>
    <mergeCell ref="B10:C10"/>
    <mergeCell ref="B11:C11"/>
    <mergeCell ref="A13:D13"/>
    <mergeCell ref="B1:C1"/>
    <mergeCell ref="A3:D4"/>
    <mergeCell ref="A5:D5"/>
    <mergeCell ref="A6:C6"/>
    <mergeCell ref="B7:D7"/>
    <mergeCell ref="B8:D8"/>
  </mergeCells>
  <pageMargins left="1.19" right="0.75" top="1" bottom="1" header="0.5" footer="0.5"/>
  <pageSetup paperSize="9" scale="69" orientation="portrait" r:id="rId1"/>
  <headerFooter alignWithMargins="0"/>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C32"/>
  <sheetViews>
    <sheetView view="pageBreakPreview" zoomScaleNormal="100" zoomScaleSheetLayoutView="100" workbookViewId="0"/>
  </sheetViews>
  <sheetFormatPr defaultColWidth="9.1796875" defaultRowHeight="14"/>
  <cols>
    <col min="1" max="1" width="4.453125" style="1" customWidth="1"/>
    <col min="2" max="2" width="66.54296875" style="1" customWidth="1"/>
    <col min="3" max="16384" width="9.1796875" style="1"/>
  </cols>
  <sheetData>
    <row r="1" spans="1:3">
      <c r="A1" s="422"/>
      <c r="B1" s="44" t="s">
        <v>1329</v>
      </c>
      <c r="C1" s="422"/>
    </row>
    <row r="2" spans="1:3">
      <c r="A2" s="422"/>
      <c r="B2" s="99" t="s">
        <v>1330</v>
      </c>
      <c r="C2" s="422"/>
    </row>
    <row r="3" spans="1:3" ht="28">
      <c r="A3" s="422"/>
      <c r="B3" s="46" t="s">
        <v>1331</v>
      </c>
      <c r="C3" s="422"/>
    </row>
    <row r="4" spans="1:3" ht="135" customHeight="1">
      <c r="A4" s="422"/>
      <c r="B4" s="47" t="s">
        <v>1332</v>
      </c>
      <c r="C4" s="422"/>
    </row>
    <row r="6" spans="1:3" ht="28">
      <c r="A6" s="422"/>
      <c r="B6" s="47" t="s">
        <v>1333</v>
      </c>
      <c r="C6" s="422"/>
    </row>
    <row r="7" spans="1:3" ht="56">
      <c r="A7" s="422"/>
      <c r="B7" s="47" t="s">
        <v>1334</v>
      </c>
      <c r="C7" s="422"/>
    </row>
    <row r="8" spans="1:3" ht="56">
      <c r="A8" s="422"/>
      <c r="B8" s="47" t="s">
        <v>1335</v>
      </c>
      <c r="C8" s="422"/>
    </row>
    <row r="10" spans="1:3" ht="56">
      <c r="A10" s="422"/>
      <c r="B10" s="47" t="s">
        <v>1336</v>
      </c>
      <c r="C10" s="422"/>
    </row>
    <row r="12" spans="1:3">
      <c r="A12" s="44">
        <v>29</v>
      </c>
      <c r="B12" s="44" t="s">
        <v>1337</v>
      </c>
      <c r="C12" s="44"/>
    </row>
    <row r="13" spans="1:3" ht="28">
      <c r="A13" s="44">
        <v>87</v>
      </c>
      <c r="B13" s="46" t="s">
        <v>1338</v>
      </c>
      <c r="C13" s="44"/>
    </row>
    <row r="14" spans="1:3">
      <c r="A14" s="422">
        <v>97</v>
      </c>
      <c r="B14" s="422" t="s">
        <v>1339</v>
      </c>
      <c r="C14" s="422"/>
    </row>
    <row r="15" spans="1:3">
      <c r="A15" s="44">
        <v>98</v>
      </c>
      <c r="B15" s="44" t="s">
        <v>1340</v>
      </c>
      <c r="C15" s="44"/>
    </row>
    <row r="16" spans="1:3">
      <c r="A16" s="44">
        <v>100</v>
      </c>
      <c r="B16" s="44" t="s">
        <v>1341</v>
      </c>
      <c r="C16" s="44"/>
    </row>
    <row r="17" spans="1:3">
      <c r="A17" s="44">
        <v>105</v>
      </c>
      <c r="B17" s="44" t="s">
        <v>1342</v>
      </c>
      <c r="C17" s="44"/>
    </row>
    <row r="18" spans="1:3">
      <c r="A18" s="44">
        <v>111</v>
      </c>
      <c r="B18" s="44" t="s">
        <v>1343</v>
      </c>
      <c r="C18" s="44"/>
    </row>
    <row r="19" spans="1:3">
      <c r="A19" s="422">
        <v>131</v>
      </c>
      <c r="B19" s="422" t="s">
        <v>1344</v>
      </c>
      <c r="C19" s="422"/>
    </row>
    <row r="20" spans="1:3">
      <c r="A20" s="44">
        <v>138</v>
      </c>
      <c r="B20" s="44" t="s">
        <v>1345</v>
      </c>
      <c r="C20" s="44"/>
    </row>
    <row r="21" spans="1:3">
      <c r="A21" s="422">
        <v>141</v>
      </c>
      <c r="B21" s="422" t="s">
        <v>1346</v>
      </c>
      <c r="C21" s="422"/>
    </row>
    <row r="22" spans="1:3">
      <c r="A22" s="422">
        <v>142</v>
      </c>
      <c r="B22" s="422" t="s">
        <v>1347</v>
      </c>
      <c r="C22" s="422"/>
    </row>
    <row r="23" spans="1:3">
      <c r="A23" s="422">
        <v>143</v>
      </c>
      <c r="B23" s="422" t="s">
        <v>1348</v>
      </c>
      <c r="C23" s="422"/>
    </row>
    <row r="24" spans="1:3">
      <c r="A24" s="422">
        <v>155</v>
      </c>
      <c r="B24" s="422" t="s">
        <v>1349</v>
      </c>
      <c r="C24" s="422"/>
    </row>
    <row r="25" spans="1:3">
      <c r="A25" s="422">
        <v>169</v>
      </c>
      <c r="B25" s="422" t="s">
        <v>1350</v>
      </c>
      <c r="C25" s="422"/>
    </row>
    <row r="26" spans="1:3">
      <c r="A26" s="44">
        <v>182</v>
      </c>
      <c r="B26" s="44" t="s">
        <v>1351</v>
      </c>
      <c r="C26" s="44"/>
    </row>
    <row r="27" spans="1:3">
      <c r="A27" s="44"/>
      <c r="B27" s="44"/>
      <c r="C27" s="44"/>
    </row>
    <row r="28" spans="1:3">
      <c r="A28" s="422"/>
      <c r="B28" s="422" t="s">
        <v>1352</v>
      </c>
      <c r="C28" s="422"/>
    </row>
    <row r="29" spans="1:3">
      <c r="A29" s="422"/>
      <c r="B29" s="422" t="s">
        <v>1353</v>
      </c>
      <c r="C29" s="422"/>
    </row>
    <row r="31" spans="1:3" ht="56">
      <c r="A31" s="422"/>
      <c r="B31" s="46" t="s">
        <v>1354</v>
      </c>
      <c r="C31" s="422"/>
    </row>
    <row r="32" spans="1:3">
      <c r="A32" s="422"/>
      <c r="B32" s="48" t="s">
        <v>1355</v>
      </c>
      <c r="C32" s="422"/>
    </row>
  </sheetData>
  <phoneticPr fontId="7" type="noConversion"/>
  <pageMargins left="0.75" right="0.75" top="1" bottom="1" header="0.5" footer="0.5"/>
  <pageSetup paperSize="9" scale="84"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E573"/>
  <sheetViews>
    <sheetView view="pageBreakPreview" zoomScaleNormal="130" zoomScaleSheetLayoutView="100" workbookViewId="0">
      <selection sqref="A1:D1"/>
    </sheetView>
  </sheetViews>
  <sheetFormatPr defaultColWidth="11.453125" defaultRowHeight="15"/>
  <cols>
    <col min="1" max="1" width="19" style="7" customWidth="1"/>
    <col min="2" max="2" width="18.54296875" style="7" customWidth="1"/>
    <col min="3" max="3" width="29.26953125" style="7" customWidth="1"/>
    <col min="4" max="4" width="32.26953125" style="7" customWidth="1"/>
    <col min="5" max="5" width="4.1796875" style="267" customWidth="1"/>
    <col min="6" max="16384" width="11.453125" style="268"/>
  </cols>
  <sheetData>
    <row r="1" spans="1:5" s="76" customFormat="1" ht="14">
      <c r="A1" s="1112" t="s">
        <v>1356</v>
      </c>
      <c r="B1" s="1112"/>
      <c r="C1" s="1112"/>
      <c r="D1" s="1113"/>
      <c r="E1" s="278"/>
    </row>
    <row r="2" spans="1:5" ht="16.5" customHeight="1" thickBot="1">
      <c r="A2" s="1114" t="s">
        <v>1357</v>
      </c>
      <c r="B2" s="1114"/>
      <c r="C2" s="1114"/>
      <c r="D2" s="1115"/>
    </row>
    <row r="3" spans="1:5" ht="70.5" customHeight="1" thickBot="1">
      <c r="A3" s="1116" t="s">
        <v>1358</v>
      </c>
      <c r="B3" s="1117"/>
      <c r="C3" s="1117"/>
      <c r="D3" s="1118"/>
    </row>
    <row r="4" spans="1:5" s="76" customFormat="1" ht="40.5" customHeight="1" thickBot="1">
      <c r="A4" s="269" t="s">
        <v>1359</v>
      </c>
      <c r="B4" s="270" t="s">
        <v>1360</v>
      </c>
      <c r="C4" s="270" t="s">
        <v>1361</v>
      </c>
      <c r="D4" s="271" t="s">
        <v>1362</v>
      </c>
      <c r="E4" s="272"/>
    </row>
    <row r="5" spans="1:5" s="76" customFormat="1" ht="14.25" customHeight="1">
      <c r="A5" s="273" t="s">
        <v>1363</v>
      </c>
      <c r="B5" s="274" t="s">
        <v>1364</v>
      </c>
      <c r="C5" s="1104"/>
      <c r="D5" s="1106"/>
      <c r="E5" s="266"/>
    </row>
    <row r="6" spans="1:5" s="76" customFormat="1" ht="14.25" customHeight="1" thickBot="1">
      <c r="A6" s="711" t="s">
        <v>1365</v>
      </c>
      <c r="B6" s="275" t="s">
        <v>1366</v>
      </c>
      <c r="C6" s="1105"/>
      <c r="D6" s="1107"/>
      <c r="E6" s="266"/>
    </row>
    <row r="7" spans="1:5" s="76" customFormat="1" ht="14.25" customHeight="1">
      <c r="A7" s="711"/>
      <c r="B7" s="274" t="s">
        <v>1367</v>
      </c>
      <c r="C7" s="1104"/>
      <c r="D7" s="1106"/>
      <c r="E7" s="266"/>
    </row>
    <row r="8" spans="1:5" s="76" customFormat="1" ht="14.25" customHeight="1" thickBot="1">
      <c r="A8" s="711"/>
      <c r="B8" s="275" t="s">
        <v>1368</v>
      </c>
      <c r="C8" s="1105"/>
      <c r="D8" s="1107"/>
      <c r="E8" s="266"/>
    </row>
    <row r="9" spans="1:5" s="276" customFormat="1" ht="14.25" customHeight="1">
      <c r="A9" s="711"/>
      <c r="B9" s="274" t="s">
        <v>1369</v>
      </c>
      <c r="C9" s="1104"/>
      <c r="D9" s="1106"/>
      <c r="E9" s="266"/>
    </row>
    <row r="10" spans="1:5" s="276" customFormat="1" ht="14.25" customHeight="1" thickBot="1">
      <c r="A10" s="710"/>
      <c r="B10" s="275" t="s">
        <v>1370</v>
      </c>
      <c r="C10" s="1105"/>
      <c r="D10" s="1107"/>
      <c r="E10" s="266"/>
    </row>
    <row r="11" spans="1:5" s="76" customFormat="1" ht="14.25" customHeight="1">
      <c r="A11" s="273" t="s">
        <v>1371</v>
      </c>
      <c r="B11" s="1104"/>
      <c r="C11" s="1104"/>
      <c r="D11" s="1106" t="s">
        <v>1372</v>
      </c>
      <c r="E11" s="266"/>
    </row>
    <row r="12" spans="1:5" s="76" customFormat="1" ht="14.25" customHeight="1" thickBot="1">
      <c r="A12" s="710" t="s">
        <v>1373</v>
      </c>
      <c r="B12" s="1105"/>
      <c r="C12" s="1105"/>
      <c r="D12" s="1107"/>
      <c r="E12" s="266"/>
    </row>
    <row r="13" spans="1:5" s="76" customFormat="1" ht="14.25" customHeight="1">
      <c r="A13" s="273" t="s">
        <v>1374</v>
      </c>
      <c r="B13" s="274" t="s">
        <v>1375</v>
      </c>
      <c r="C13" s="1104"/>
      <c r="D13" s="1106"/>
      <c r="E13" s="266"/>
    </row>
    <row r="14" spans="1:5" s="76" customFormat="1" ht="14.25" customHeight="1" thickBot="1">
      <c r="A14" s="711" t="s">
        <v>1376</v>
      </c>
      <c r="B14" s="275" t="s">
        <v>1377</v>
      </c>
      <c r="C14" s="1105"/>
      <c r="D14" s="1107"/>
      <c r="E14" s="266"/>
    </row>
    <row r="15" spans="1:5" s="76" customFormat="1" ht="14.25" customHeight="1">
      <c r="A15" s="711"/>
      <c r="B15" s="274" t="s">
        <v>1378</v>
      </c>
      <c r="C15" s="1104"/>
      <c r="D15" s="1106"/>
      <c r="E15" s="266"/>
    </row>
    <row r="16" spans="1:5" s="76" customFormat="1" ht="14.25" customHeight="1" thickBot="1">
      <c r="A16" s="711"/>
      <c r="B16" s="275" t="s">
        <v>1379</v>
      </c>
      <c r="C16" s="1105"/>
      <c r="D16" s="1107"/>
      <c r="E16" s="266"/>
    </row>
    <row r="17" spans="1:5" s="76" customFormat="1" ht="14.25" customHeight="1">
      <c r="A17" s="711"/>
      <c r="B17" s="274" t="s">
        <v>1380</v>
      </c>
      <c r="C17" s="1104"/>
      <c r="D17" s="1106"/>
      <c r="E17" s="266"/>
    </row>
    <row r="18" spans="1:5" s="76" customFormat="1" ht="14.25" customHeight="1" thickBot="1">
      <c r="A18" s="711"/>
      <c r="B18" s="275" t="s">
        <v>1381</v>
      </c>
      <c r="C18" s="1105"/>
      <c r="D18" s="1107"/>
      <c r="E18" s="266"/>
    </row>
    <row r="19" spans="1:5" s="76" customFormat="1" ht="14.25" customHeight="1">
      <c r="A19" s="711"/>
      <c r="B19" s="274" t="s">
        <v>1382</v>
      </c>
      <c r="C19" s="1104"/>
      <c r="D19" s="1106"/>
      <c r="E19" s="266"/>
    </row>
    <row r="20" spans="1:5" s="76" customFormat="1" ht="14.25" customHeight="1" thickBot="1">
      <c r="A20" s="711"/>
      <c r="B20" s="275" t="s">
        <v>1383</v>
      </c>
      <c r="C20" s="1105"/>
      <c r="D20" s="1107"/>
      <c r="E20" s="266"/>
    </row>
    <row r="21" spans="1:5" s="76" customFormat="1" ht="14.25" customHeight="1">
      <c r="A21" s="711"/>
      <c r="B21" s="274" t="s">
        <v>1384</v>
      </c>
      <c r="C21" s="1104"/>
      <c r="D21" s="1106"/>
      <c r="E21" s="266"/>
    </row>
    <row r="22" spans="1:5" s="76" customFormat="1" ht="14.25" customHeight="1" thickBot="1">
      <c r="A22" s="711"/>
      <c r="B22" s="275" t="s">
        <v>1385</v>
      </c>
      <c r="C22" s="1105"/>
      <c r="D22" s="1107"/>
      <c r="E22" s="266"/>
    </row>
    <row r="23" spans="1:5" s="76" customFormat="1" ht="14.25" customHeight="1">
      <c r="A23" s="711"/>
      <c r="B23" s="274" t="s">
        <v>1386</v>
      </c>
      <c r="C23" s="1104"/>
      <c r="D23" s="1106"/>
      <c r="E23" s="266"/>
    </row>
    <row r="24" spans="1:5" s="76" customFormat="1" ht="14.25" customHeight="1" thickBot="1">
      <c r="A24" s="711"/>
      <c r="B24" s="275" t="s">
        <v>1387</v>
      </c>
      <c r="C24" s="1105"/>
      <c r="D24" s="1107"/>
      <c r="E24" s="266"/>
    </row>
    <row r="25" spans="1:5" s="76" customFormat="1" ht="14.25" customHeight="1">
      <c r="A25" s="711"/>
      <c r="B25" s="274" t="s">
        <v>1388</v>
      </c>
      <c r="C25" s="1104"/>
      <c r="D25" s="1106"/>
      <c r="E25" s="266"/>
    </row>
    <row r="26" spans="1:5" s="76" customFormat="1" ht="14.25" customHeight="1" thickBot="1">
      <c r="A26" s="710"/>
      <c r="B26" s="275" t="s">
        <v>1389</v>
      </c>
      <c r="C26" s="1105"/>
      <c r="D26" s="1107"/>
      <c r="E26" s="266"/>
    </row>
    <row r="27" spans="1:5" s="76" customFormat="1" ht="14.25" customHeight="1">
      <c r="A27" s="273" t="s">
        <v>1390</v>
      </c>
      <c r="B27" s="274" t="s">
        <v>1391</v>
      </c>
      <c r="C27" s="1104"/>
      <c r="D27" s="1106"/>
      <c r="E27" s="266"/>
    </row>
    <row r="28" spans="1:5" s="76" customFormat="1" ht="14.25" customHeight="1" thickBot="1">
      <c r="A28" s="711" t="s">
        <v>1392</v>
      </c>
      <c r="B28" s="275" t="s">
        <v>1393</v>
      </c>
      <c r="C28" s="1105"/>
      <c r="D28" s="1107"/>
      <c r="E28" s="266"/>
    </row>
    <row r="29" spans="1:5" s="76" customFormat="1" ht="14.25" customHeight="1">
      <c r="A29" s="711"/>
      <c r="B29" s="274" t="s">
        <v>1394</v>
      </c>
      <c r="C29" s="1104"/>
      <c r="D29" s="1106"/>
      <c r="E29" s="266"/>
    </row>
    <row r="30" spans="1:5" s="76" customFormat="1" ht="14.25" customHeight="1" thickBot="1">
      <c r="A30" s="711"/>
      <c r="B30" s="275" t="s">
        <v>1395</v>
      </c>
      <c r="C30" s="1105"/>
      <c r="D30" s="1107"/>
      <c r="E30" s="266"/>
    </row>
    <row r="31" spans="1:5" s="76" customFormat="1" ht="14.25" customHeight="1">
      <c r="A31" s="711"/>
      <c r="B31" s="274" t="s">
        <v>1396</v>
      </c>
      <c r="C31" s="274" t="s">
        <v>1397</v>
      </c>
      <c r="D31" s="1106"/>
      <c r="E31" s="266"/>
    </row>
    <row r="32" spans="1:5" s="76" customFormat="1" ht="14.25" customHeight="1" thickBot="1">
      <c r="A32" s="711"/>
      <c r="B32" s="277" t="s">
        <v>1398</v>
      </c>
      <c r="C32" s="275" t="s">
        <v>1399</v>
      </c>
      <c r="D32" s="1107"/>
      <c r="E32" s="266"/>
    </row>
    <row r="33" spans="1:5" s="76" customFormat="1" ht="14.25" customHeight="1">
      <c r="A33" s="711"/>
      <c r="B33" s="277"/>
      <c r="C33" s="274" t="s">
        <v>1400</v>
      </c>
      <c r="D33" s="1106"/>
      <c r="E33" s="266"/>
    </row>
    <row r="34" spans="1:5" s="76" customFormat="1" ht="14.25" customHeight="1" thickBot="1">
      <c r="A34" s="710"/>
      <c r="B34" s="275"/>
      <c r="C34" s="275" t="s">
        <v>1401</v>
      </c>
      <c r="D34" s="1107"/>
      <c r="E34" s="266"/>
    </row>
    <row r="35" spans="1:5" s="76" customFormat="1" ht="14.25" customHeight="1">
      <c r="A35" s="273" t="s">
        <v>1402</v>
      </c>
      <c r="B35" s="274" t="s">
        <v>1403</v>
      </c>
      <c r="C35" s="1104"/>
      <c r="D35" s="1106"/>
      <c r="E35" s="266"/>
    </row>
    <row r="36" spans="1:5" s="76" customFormat="1" ht="14.25" customHeight="1" thickBot="1">
      <c r="A36" s="711" t="s">
        <v>1404</v>
      </c>
      <c r="B36" s="275" t="s">
        <v>1405</v>
      </c>
      <c r="C36" s="1105"/>
      <c r="D36" s="1107"/>
      <c r="E36" s="266"/>
    </row>
    <row r="37" spans="1:5" s="76" customFormat="1" ht="14.25" customHeight="1">
      <c r="A37" s="711"/>
      <c r="B37" s="274" t="s">
        <v>1406</v>
      </c>
      <c r="C37" s="1104"/>
      <c r="D37" s="1106" t="s">
        <v>1407</v>
      </c>
      <c r="E37" s="266"/>
    </row>
    <row r="38" spans="1:5" s="76" customFormat="1" ht="14.25" customHeight="1" thickBot="1">
      <c r="A38" s="711"/>
      <c r="B38" s="275" t="s">
        <v>1408</v>
      </c>
      <c r="C38" s="1105"/>
      <c r="D38" s="1107"/>
      <c r="E38" s="266"/>
    </row>
    <row r="39" spans="1:5" s="76" customFormat="1" ht="14.25" customHeight="1">
      <c r="A39" s="711"/>
      <c r="B39" s="274" t="s">
        <v>1409</v>
      </c>
      <c r="C39" s="1104"/>
      <c r="D39" s="1106"/>
      <c r="E39" s="266"/>
    </row>
    <row r="40" spans="1:5" s="76" customFormat="1" ht="14.25" customHeight="1" thickBot="1">
      <c r="A40" s="711"/>
      <c r="B40" s="275" t="s">
        <v>1410</v>
      </c>
      <c r="C40" s="1105"/>
      <c r="D40" s="1107"/>
      <c r="E40" s="266"/>
    </row>
    <row r="41" spans="1:5" s="76" customFormat="1" ht="14.25" customHeight="1">
      <c r="A41" s="711"/>
      <c r="B41" s="274" t="s">
        <v>1411</v>
      </c>
      <c r="C41" s="1104"/>
      <c r="D41" s="1106"/>
      <c r="E41" s="266"/>
    </row>
    <row r="42" spans="1:5" s="76" customFormat="1" ht="14.25" customHeight="1" thickBot="1">
      <c r="A42" s="711"/>
      <c r="B42" s="275" t="s">
        <v>1412</v>
      </c>
      <c r="C42" s="1105"/>
      <c r="D42" s="1107"/>
      <c r="E42" s="266"/>
    </row>
    <row r="43" spans="1:5" s="76" customFormat="1" ht="14.25" customHeight="1">
      <c r="A43" s="711"/>
      <c r="B43" s="274" t="s">
        <v>1413</v>
      </c>
      <c r="C43" s="1104"/>
      <c r="D43" s="1106"/>
      <c r="E43" s="266"/>
    </row>
    <row r="44" spans="1:5" s="76" customFormat="1" ht="14.25" customHeight="1" thickBot="1">
      <c r="A44" s="711"/>
      <c r="B44" s="275" t="s">
        <v>1414</v>
      </c>
      <c r="C44" s="1105"/>
      <c r="D44" s="1107"/>
      <c r="E44" s="266"/>
    </row>
    <row r="45" spans="1:5" s="76" customFormat="1" ht="14.25" customHeight="1">
      <c r="A45" s="711"/>
      <c r="B45" s="274" t="s">
        <v>1415</v>
      </c>
      <c r="C45" s="1104"/>
      <c r="D45" s="1106" t="s">
        <v>1416</v>
      </c>
      <c r="E45" s="266"/>
    </row>
    <row r="46" spans="1:5" s="76" customFormat="1" ht="14.25" customHeight="1" thickBot="1">
      <c r="A46" s="711"/>
      <c r="B46" s="275" t="s">
        <v>1417</v>
      </c>
      <c r="C46" s="1105"/>
      <c r="D46" s="1107"/>
      <c r="E46" s="266"/>
    </row>
    <row r="47" spans="1:5" s="76" customFormat="1" ht="14.25" customHeight="1">
      <c r="A47" s="711"/>
      <c r="B47" s="274" t="s">
        <v>1418</v>
      </c>
      <c r="C47" s="1104"/>
      <c r="D47" s="1106" t="s">
        <v>1419</v>
      </c>
      <c r="E47" s="266"/>
    </row>
    <row r="48" spans="1:5" s="76" customFormat="1" ht="14.25" customHeight="1" thickBot="1">
      <c r="A48" s="711"/>
      <c r="B48" s="275" t="s">
        <v>1420</v>
      </c>
      <c r="C48" s="1105"/>
      <c r="D48" s="1107"/>
      <c r="E48" s="266"/>
    </row>
    <row r="49" spans="1:5" s="76" customFormat="1" ht="14.25" customHeight="1">
      <c r="A49" s="711"/>
      <c r="B49" s="274" t="s">
        <v>1421</v>
      </c>
      <c r="C49" s="1104"/>
      <c r="D49" s="1106"/>
      <c r="E49" s="266"/>
    </row>
    <row r="50" spans="1:5" s="76" customFormat="1" ht="14.25" customHeight="1" thickBot="1">
      <c r="A50" s="711"/>
      <c r="B50" s="275" t="s">
        <v>1422</v>
      </c>
      <c r="C50" s="1105"/>
      <c r="D50" s="1107"/>
      <c r="E50" s="266"/>
    </row>
    <row r="51" spans="1:5" s="76" customFormat="1" ht="14.25" customHeight="1">
      <c r="A51" s="711"/>
      <c r="B51" s="274" t="s">
        <v>1423</v>
      </c>
      <c r="C51" s="1104"/>
      <c r="D51" s="1106"/>
      <c r="E51" s="266"/>
    </row>
    <row r="52" spans="1:5" s="76" customFormat="1" ht="14.25" customHeight="1" thickBot="1">
      <c r="A52" s="710"/>
      <c r="B52" s="275" t="s">
        <v>1424</v>
      </c>
      <c r="C52" s="1105"/>
      <c r="D52" s="1107"/>
      <c r="E52" s="266"/>
    </row>
    <row r="53" spans="1:5" s="76" customFormat="1" ht="14.25" customHeight="1">
      <c r="A53" s="273" t="s">
        <v>1425</v>
      </c>
      <c r="B53" s="274" t="s">
        <v>1426</v>
      </c>
      <c r="C53" s="1104"/>
      <c r="D53" s="1106"/>
      <c r="E53" s="266"/>
    </row>
    <row r="54" spans="1:5" s="76" customFormat="1" ht="14.25" customHeight="1" thickBot="1">
      <c r="A54" s="711" t="s">
        <v>1427</v>
      </c>
      <c r="B54" s="275" t="s">
        <v>1428</v>
      </c>
      <c r="C54" s="1105"/>
      <c r="D54" s="1107"/>
      <c r="E54" s="266"/>
    </row>
    <row r="55" spans="1:5" s="76" customFormat="1" ht="14.25" customHeight="1">
      <c r="A55" s="711"/>
      <c r="B55" s="274" t="s">
        <v>1429</v>
      </c>
      <c r="C55" s="1104"/>
      <c r="D55" s="1106"/>
      <c r="E55" s="266"/>
    </row>
    <row r="56" spans="1:5" s="76" customFormat="1" ht="14.25" customHeight="1" thickBot="1">
      <c r="A56" s="711"/>
      <c r="B56" s="275" t="s">
        <v>1430</v>
      </c>
      <c r="C56" s="1105"/>
      <c r="D56" s="1107"/>
      <c r="E56" s="266"/>
    </row>
    <row r="57" spans="1:5" s="76" customFormat="1" ht="14.25" customHeight="1">
      <c r="A57" s="711"/>
      <c r="B57" s="274" t="s">
        <v>1431</v>
      </c>
      <c r="C57" s="1104"/>
      <c r="D57" s="1106"/>
      <c r="E57" s="266"/>
    </row>
    <row r="58" spans="1:5" s="76" customFormat="1" ht="14.25" customHeight="1" thickBot="1">
      <c r="A58" s="710"/>
      <c r="B58" s="275" t="s">
        <v>1432</v>
      </c>
      <c r="C58" s="1105"/>
      <c r="D58" s="1107"/>
      <c r="E58" s="266"/>
    </row>
    <row r="59" spans="1:5" s="76" customFormat="1" ht="14.25" customHeight="1">
      <c r="A59" s="273" t="s">
        <v>1433</v>
      </c>
      <c r="B59" s="274" t="s">
        <v>1434</v>
      </c>
      <c r="C59" s="1104"/>
      <c r="D59" s="1106"/>
      <c r="E59" s="266"/>
    </row>
    <row r="60" spans="1:5" s="76" customFormat="1" ht="14.25" customHeight="1" thickBot="1">
      <c r="A60" s="711" t="s">
        <v>1435</v>
      </c>
      <c r="B60" s="275" t="s">
        <v>1436</v>
      </c>
      <c r="C60" s="1105"/>
      <c r="D60" s="1107"/>
      <c r="E60" s="266"/>
    </row>
    <row r="61" spans="1:5" s="76" customFormat="1" ht="14.25" customHeight="1">
      <c r="A61" s="711"/>
      <c r="B61" s="274" t="s">
        <v>1437</v>
      </c>
      <c r="C61" s="1104"/>
      <c r="D61" s="1106"/>
      <c r="E61" s="266"/>
    </row>
    <row r="62" spans="1:5" s="76" customFormat="1" ht="14.25" customHeight="1" thickBot="1">
      <c r="A62" s="711"/>
      <c r="B62" s="275" t="s">
        <v>1438</v>
      </c>
      <c r="C62" s="1105"/>
      <c r="D62" s="1107"/>
      <c r="E62" s="266"/>
    </row>
    <row r="63" spans="1:5" s="76" customFormat="1" ht="14.25" customHeight="1">
      <c r="A63" s="711"/>
      <c r="B63" s="274" t="s">
        <v>1439</v>
      </c>
      <c r="C63" s="1104"/>
      <c r="D63" s="1106"/>
      <c r="E63" s="266"/>
    </row>
    <row r="64" spans="1:5" s="76" customFormat="1" ht="14.25" customHeight="1" thickBot="1">
      <c r="A64" s="711"/>
      <c r="B64" s="275" t="s">
        <v>1440</v>
      </c>
      <c r="C64" s="1105"/>
      <c r="D64" s="1107"/>
      <c r="E64" s="266"/>
    </row>
    <row r="65" spans="1:5" s="76" customFormat="1" ht="14.25" customHeight="1">
      <c r="A65" s="711"/>
      <c r="B65" s="274" t="s">
        <v>1441</v>
      </c>
      <c r="C65" s="1104"/>
      <c r="D65" s="1106"/>
      <c r="E65" s="266"/>
    </row>
    <row r="66" spans="1:5" s="76" customFormat="1" ht="14.25" customHeight="1" thickBot="1">
      <c r="A66" s="710"/>
      <c r="B66" s="275" t="s">
        <v>1442</v>
      </c>
      <c r="C66" s="1105"/>
      <c r="D66" s="1107"/>
      <c r="E66" s="266"/>
    </row>
    <row r="67" spans="1:5" s="76" customFormat="1" ht="14.25" customHeight="1">
      <c r="A67" s="273" t="s">
        <v>1443</v>
      </c>
      <c r="B67" s="274" t="s">
        <v>1444</v>
      </c>
      <c r="C67" s="274" t="s">
        <v>1445</v>
      </c>
      <c r="D67" s="1106"/>
      <c r="E67" s="266"/>
    </row>
    <row r="68" spans="1:5" s="76" customFormat="1" ht="14.25" customHeight="1" thickBot="1">
      <c r="A68" s="711" t="s">
        <v>1446</v>
      </c>
      <c r="B68" s="277" t="s">
        <v>1447</v>
      </c>
      <c r="C68" s="275" t="s">
        <v>1448</v>
      </c>
      <c r="D68" s="1107"/>
      <c r="E68" s="266"/>
    </row>
    <row r="69" spans="1:5" s="76" customFormat="1" ht="14.25" customHeight="1">
      <c r="A69" s="711"/>
      <c r="B69" s="277"/>
      <c r="C69" s="274" t="s">
        <v>1449</v>
      </c>
      <c r="D69" s="1106"/>
      <c r="E69" s="266"/>
    </row>
    <row r="70" spans="1:5" s="76" customFormat="1" ht="14.25" customHeight="1" thickBot="1">
      <c r="A70" s="711"/>
      <c r="B70" s="275"/>
      <c r="C70" s="275" t="s">
        <v>1450</v>
      </c>
      <c r="D70" s="1107"/>
      <c r="E70" s="266"/>
    </row>
    <row r="71" spans="1:5" s="76" customFormat="1" ht="14.25" customHeight="1">
      <c r="A71" s="711"/>
      <c r="B71" s="274" t="s">
        <v>1451</v>
      </c>
      <c r="C71" s="274" t="s">
        <v>1452</v>
      </c>
      <c r="D71" s="1106"/>
      <c r="E71" s="266"/>
    </row>
    <row r="72" spans="1:5" s="76" customFormat="1" ht="14.25" customHeight="1" thickBot="1">
      <c r="A72" s="711"/>
      <c r="B72" s="277" t="s">
        <v>1453</v>
      </c>
      <c r="C72" s="275" t="s">
        <v>1454</v>
      </c>
      <c r="D72" s="1107"/>
      <c r="E72" s="266"/>
    </row>
    <row r="73" spans="1:5" s="76" customFormat="1" ht="14.25" customHeight="1">
      <c r="A73" s="711"/>
      <c r="B73" s="277"/>
      <c r="C73" s="274" t="s">
        <v>1455</v>
      </c>
      <c r="D73" s="1106"/>
      <c r="E73" s="266"/>
    </row>
    <row r="74" spans="1:5" s="76" customFormat="1" ht="14.25" customHeight="1" thickBot="1">
      <c r="A74" s="711"/>
      <c r="B74" s="277"/>
      <c r="C74" s="275" t="s">
        <v>1456</v>
      </c>
      <c r="D74" s="1107"/>
      <c r="E74" s="266"/>
    </row>
    <row r="75" spans="1:5" s="76" customFormat="1" ht="14.25" customHeight="1">
      <c r="A75" s="711"/>
      <c r="B75" s="277"/>
      <c r="C75" s="274" t="s">
        <v>1457</v>
      </c>
      <c r="D75" s="1106"/>
      <c r="E75" s="266"/>
    </row>
    <row r="76" spans="1:5" s="76" customFormat="1" ht="14.25" customHeight="1" thickBot="1">
      <c r="A76" s="711"/>
      <c r="B76" s="277"/>
      <c r="C76" s="275" t="s">
        <v>1458</v>
      </c>
      <c r="D76" s="1107"/>
      <c r="E76" s="266"/>
    </row>
    <row r="77" spans="1:5" s="76" customFormat="1" ht="14.25" customHeight="1">
      <c r="A77" s="711"/>
      <c r="B77" s="277"/>
      <c r="C77" s="274" t="s">
        <v>1459</v>
      </c>
      <c r="D77" s="1106"/>
      <c r="E77" s="266"/>
    </row>
    <row r="78" spans="1:5" s="76" customFormat="1" ht="14.25" customHeight="1" thickBot="1">
      <c r="A78" s="711"/>
      <c r="B78" s="277"/>
      <c r="C78" s="275" t="s">
        <v>1460</v>
      </c>
      <c r="D78" s="1107"/>
      <c r="E78" s="266"/>
    </row>
    <row r="79" spans="1:5" s="76" customFormat="1" ht="14.25" customHeight="1">
      <c r="A79" s="711"/>
      <c r="B79" s="277"/>
      <c r="C79" s="274" t="s">
        <v>1461</v>
      </c>
      <c r="D79" s="1106"/>
      <c r="E79" s="266"/>
    </row>
    <row r="80" spans="1:5" s="76" customFormat="1" ht="14.25" customHeight="1" thickBot="1">
      <c r="A80" s="711"/>
      <c r="B80" s="277"/>
      <c r="C80" s="275" t="s">
        <v>1462</v>
      </c>
      <c r="D80" s="1107"/>
      <c r="E80" s="266"/>
    </row>
    <row r="81" spans="1:5" s="76" customFormat="1" ht="14.25" customHeight="1">
      <c r="A81" s="711"/>
      <c r="B81" s="277"/>
      <c r="C81" s="274" t="s">
        <v>1463</v>
      </c>
      <c r="D81" s="1106"/>
      <c r="E81" s="266"/>
    </row>
    <row r="82" spans="1:5" s="76" customFormat="1" ht="14.25" customHeight="1" thickBot="1">
      <c r="A82" s="711"/>
      <c r="B82" s="277"/>
      <c r="C82" s="275" t="s">
        <v>1464</v>
      </c>
      <c r="D82" s="1107"/>
      <c r="E82" s="266"/>
    </row>
    <row r="83" spans="1:5" s="76" customFormat="1" ht="14.25" customHeight="1">
      <c r="A83" s="711"/>
      <c r="B83" s="277"/>
      <c r="C83" s="274" t="s">
        <v>1465</v>
      </c>
      <c r="D83" s="1106"/>
      <c r="E83" s="266"/>
    </row>
    <row r="84" spans="1:5" s="76" customFormat="1" ht="14.25" customHeight="1" thickBot="1">
      <c r="A84" s="711"/>
      <c r="B84" s="277"/>
      <c r="C84" s="275" t="s">
        <v>1466</v>
      </c>
      <c r="D84" s="1107"/>
      <c r="E84" s="266"/>
    </row>
    <row r="85" spans="1:5" s="76" customFormat="1" ht="14.25" customHeight="1">
      <c r="A85" s="711"/>
      <c r="B85" s="277"/>
      <c r="C85" s="274" t="s">
        <v>1467</v>
      </c>
      <c r="D85" s="1106"/>
      <c r="E85" s="266"/>
    </row>
    <row r="86" spans="1:5" s="76" customFormat="1" ht="14.25" customHeight="1" thickBot="1">
      <c r="A86" s="711"/>
      <c r="B86" s="275"/>
      <c r="C86" s="275" t="s">
        <v>1468</v>
      </c>
      <c r="D86" s="1107"/>
      <c r="E86" s="266"/>
    </row>
    <row r="87" spans="1:5" s="76" customFormat="1" ht="14.25" customHeight="1">
      <c r="A87" s="711"/>
      <c r="B87" s="274" t="s">
        <v>1469</v>
      </c>
      <c r="C87" s="274" t="s">
        <v>1470</v>
      </c>
      <c r="D87" s="1106"/>
      <c r="E87" s="266"/>
    </row>
    <row r="88" spans="1:5" s="76" customFormat="1" ht="14.25" customHeight="1" thickBot="1">
      <c r="A88" s="711"/>
      <c r="B88" s="277" t="s">
        <v>1471</v>
      </c>
      <c r="C88" s="275" t="s">
        <v>1472</v>
      </c>
      <c r="D88" s="1107"/>
      <c r="E88" s="266"/>
    </row>
    <row r="89" spans="1:5" s="76" customFormat="1" ht="14.25" customHeight="1">
      <c r="A89" s="711"/>
      <c r="B89" s="277"/>
      <c r="C89" s="274" t="s">
        <v>1473</v>
      </c>
      <c r="D89" s="1106"/>
      <c r="E89" s="266"/>
    </row>
    <row r="90" spans="1:5" s="76" customFormat="1" ht="14.25" customHeight="1" thickBot="1">
      <c r="A90" s="711"/>
      <c r="B90" s="277"/>
      <c r="C90" s="275" t="s">
        <v>1474</v>
      </c>
      <c r="D90" s="1107"/>
      <c r="E90" s="266"/>
    </row>
    <row r="91" spans="1:5" s="76" customFormat="1" ht="14.25" customHeight="1">
      <c r="A91" s="711"/>
      <c r="B91" s="277"/>
      <c r="C91" s="274" t="s">
        <v>1475</v>
      </c>
      <c r="D91" s="1106" t="s">
        <v>1476</v>
      </c>
      <c r="E91" s="266"/>
    </row>
    <row r="92" spans="1:5" s="76" customFormat="1" ht="14.25" customHeight="1" thickBot="1">
      <c r="A92" s="711"/>
      <c r="B92" s="277"/>
      <c r="C92" s="275" t="s">
        <v>1477</v>
      </c>
      <c r="D92" s="1107"/>
      <c r="E92" s="266"/>
    </row>
    <row r="93" spans="1:5" s="76" customFormat="1" ht="14.25" customHeight="1">
      <c r="A93" s="711"/>
      <c r="B93" s="277"/>
      <c r="C93" s="274" t="s">
        <v>1478</v>
      </c>
      <c r="D93" s="1106"/>
      <c r="E93" s="266"/>
    </row>
    <row r="94" spans="1:5" s="76" customFormat="1" ht="14.25" customHeight="1" thickBot="1">
      <c r="A94" s="710"/>
      <c r="B94" s="275"/>
      <c r="C94" s="275" t="s">
        <v>1479</v>
      </c>
      <c r="D94" s="1107"/>
      <c r="E94" s="266"/>
    </row>
    <row r="95" spans="1:5" s="76" customFormat="1" ht="14.25" customHeight="1">
      <c r="A95" s="273" t="s">
        <v>1480</v>
      </c>
      <c r="B95" s="274" t="s">
        <v>1481</v>
      </c>
      <c r="C95" s="1104"/>
      <c r="D95" s="1106"/>
      <c r="E95" s="266"/>
    </row>
    <row r="96" spans="1:5" s="76" customFormat="1" ht="14.25" customHeight="1" thickBot="1">
      <c r="A96" s="711" t="s">
        <v>1482</v>
      </c>
      <c r="B96" s="275" t="s">
        <v>1483</v>
      </c>
      <c r="C96" s="1105"/>
      <c r="D96" s="1107"/>
      <c r="E96" s="266"/>
    </row>
    <row r="97" spans="1:5" s="76" customFormat="1" ht="14.25" customHeight="1">
      <c r="A97" s="711"/>
      <c r="B97" s="274" t="s">
        <v>1484</v>
      </c>
      <c r="C97" s="1104"/>
      <c r="D97" s="1106"/>
      <c r="E97" s="266"/>
    </row>
    <row r="98" spans="1:5" s="76" customFormat="1" ht="14.25" customHeight="1" thickBot="1">
      <c r="A98" s="711"/>
      <c r="B98" s="275" t="s">
        <v>1485</v>
      </c>
      <c r="C98" s="1105"/>
      <c r="D98" s="1107"/>
      <c r="E98" s="266"/>
    </row>
    <row r="99" spans="1:5" s="76" customFormat="1" ht="14.25" customHeight="1">
      <c r="A99" s="711"/>
      <c r="B99" s="274" t="s">
        <v>1486</v>
      </c>
      <c r="C99" s="1104"/>
      <c r="D99" s="1106"/>
      <c r="E99" s="266"/>
    </row>
    <row r="100" spans="1:5" s="76" customFormat="1" ht="14.25" customHeight="1" thickBot="1">
      <c r="A100" s="711"/>
      <c r="B100" s="275" t="s">
        <v>1487</v>
      </c>
      <c r="C100" s="1105"/>
      <c r="D100" s="1107"/>
      <c r="E100" s="266"/>
    </row>
    <row r="101" spans="1:5" s="76" customFormat="1" ht="14.25" customHeight="1">
      <c r="A101" s="711"/>
      <c r="B101" s="274" t="s">
        <v>1488</v>
      </c>
      <c r="C101" s="1104"/>
      <c r="D101" s="1106"/>
      <c r="E101" s="266"/>
    </row>
    <row r="102" spans="1:5" s="76" customFormat="1" ht="14.25" customHeight="1" thickBot="1">
      <c r="A102" s="711"/>
      <c r="B102" s="275" t="s">
        <v>1489</v>
      </c>
      <c r="C102" s="1105"/>
      <c r="D102" s="1107"/>
      <c r="E102" s="266"/>
    </row>
    <row r="103" spans="1:5" s="76" customFormat="1" ht="14.25" customHeight="1">
      <c r="A103" s="711"/>
      <c r="B103" s="274" t="s">
        <v>1490</v>
      </c>
      <c r="C103" s="1104"/>
      <c r="D103" s="1106"/>
      <c r="E103" s="266"/>
    </row>
    <row r="104" spans="1:5" s="76" customFormat="1" ht="14.25" customHeight="1" thickBot="1">
      <c r="A104" s="711"/>
      <c r="B104" s="275" t="s">
        <v>1491</v>
      </c>
      <c r="C104" s="1105"/>
      <c r="D104" s="1107"/>
      <c r="E104" s="266"/>
    </row>
    <row r="105" spans="1:5" s="76" customFormat="1" ht="14.25" customHeight="1">
      <c r="A105" s="711"/>
      <c r="B105" s="274" t="s">
        <v>1492</v>
      </c>
      <c r="C105" s="1104"/>
      <c r="D105" s="1106"/>
      <c r="E105" s="266"/>
    </row>
    <row r="106" spans="1:5" s="76" customFormat="1" ht="14.25" customHeight="1" thickBot="1">
      <c r="A106" s="711"/>
      <c r="B106" s="275" t="s">
        <v>1493</v>
      </c>
      <c r="C106" s="1105"/>
      <c r="D106" s="1107"/>
      <c r="E106" s="266"/>
    </row>
    <row r="107" spans="1:5" s="76" customFormat="1" ht="14.25" customHeight="1">
      <c r="A107" s="711"/>
      <c r="B107" s="274" t="s">
        <v>1494</v>
      </c>
      <c r="C107" s="1104"/>
      <c r="D107" s="1106"/>
      <c r="E107" s="266"/>
    </row>
    <row r="108" spans="1:5" s="76" customFormat="1" ht="14.25" customHeight="1" thickBot="1">
      <c r="A108" s="711"/>
      <c r="B108" s="275" t="s">
        <v>1495</v>
      </c>
      <c r="C108" s="1105"/>
      <c r="D108" s="1107"/>
      <c r="E108" s="266"/>
    </row>
    <row r="109" spans="1:5" s="76" customFormat="1" ht="14.25" customHeight="1">
      <c r="A109" s="711"/>
      <c r="B109" s="274" t="s">
        <v>1496</v>
      </c>
      <c r="C109" s="1104"/>
      <c r="D109" s="1106" t="s">
        <v>1497</v>
      </c>
      <c r="E109" s="266"/>
    </row>
    <row r="110" spans="1:5" s="76" customFormat="1" ht="14.25" customHeight="1" thickBot="1">
      <c r="A110" s="711"/>
      <c r="B110" s="275" t="s">
        <v>1498</v>
      </c>
      <c r="C110" s="1105"/>
      <c r="D110" s="1107"/>
      <c r="E110" s="266"/>
    </row>
    <row r="111" spans="1:5" s="76" customFormat="1" ht="14.25" customHeight="1">
      <c r="A111" s="711"/>
      <c r="B111" s="274" t="s">
        <v>1499</v>
      </c>
      <c r="C111" s="1104"/>
      <c r="D111" s="1106" t="s">
        <v>1500</v>
      </c>
      <c r="E111" s="266"/>
    </row>
    <row r="112" spans="1:5" s="76" customFormat="1" ht="14.25" customHeight="1" thickBot="1">
      <c r="A112" s="711"/>
      <c r="B112" s="275" t="s">
        <v>1501</v>
      </c>
      <c r="C112" s="1105"/>
      <c r="D112" s="1107"/>
      <c r="E112" s="266"/>
    </row>
    <row r="113" spans="1:5" s="76" customFormat="1" ht="14.25" customHeight="1">
      <c r="A113" s="711"/>
      <c r="B113" s="274" t="s">
        <v>1502</v>
      </c>
      <c r="C113" s="1104"/>
      <c r="D113" s="1106" t="s">
        <v>1503</v>
      </c>
      <c r="E113" s="266"/>
    </row>
    <row r="114" spans="1:5" s="76" customFormat="1" ht="14.25" customHeight="1" thickBot="1">
      <c r="A114" s="711"/>
      <c r="B114" s="275" t="s">
        <v>1504</v>
      </c>
      <c r="C114" s="1105"/>
      <c r="D114" s="1107"/>
      <c r="E114" s="266"/>
    </row>
    <row r="115" spans="1:5" s="76" customFormat="1" ht="14.25" customHeight="1">
      <c r="A115" s="711"/>
      <c r="B115" s="274" t="s">
        <v>1505</v>
      </c>
      <c r="C115" s="1104"/>
      <c r="D115" s="1106"/>
      <c r="E115" s="266"/>
    </row>
    <row r="116" spans="1:5" s="76" customFormat="1" ht="14.25" customHeight="1" thickBot="1">
      <c r="A116" s="710"/>
      <c r="B116" s="275" t="s">
        <v>1506</v>
      </c>
      <c r="C116" s="1105"/>
      <c r="D116" s="1107"/>
      <c r="E116" s="266"/>
    </row>
    <row r="117" spans="1:5" s="76" customFormat="1" ht="14.25" customHeight="1">
      <c r="A117" s="711"/>
      <c r="B117" s="274" t="s">
        <v>1507</v>
      </c>
      <c r="C117" s="1104"/>
      <c r="D117" s="1106" t="s">
        <v>1508</v>
      </c>
      <c r="E117" s="266"/>
    </row>
    <row r="118" spans="1:5" s="76" customFormat="1" ht="14.25" customHeight="1">
      <c r="A118" s="273" t="s">
        <v>1509</v>
      </c>
      <c r="B118" s="277" t="s">
        <v>1510</v>
      </c>
      <c r="C118" s="1108"/>
      <c r="D118" s="1109"/>
      <c r="E118" s="266"/>
    </row>
    <row r="119" spans="1:5" s="76" customFormat="1" ht="14.25" customHeight="1">
      <c r="A119" s="711" t="s">
        <v>1511</v>
      </c>
      <c r="B119" s="277"/>
      <c r="C119" s="1108"/>
      <c r="D119" s="1109"/>
      <c r="E119" s="266"/>
    </row>
    <row r="120" spans="1:5" s="76" customFormat="1" ht="14.25" customHeight="1">
      <c r="A120" s="711"/>
      <c r="B120" s="277"/>
      <c r="C120" s="1108"/>
      <c r="D120" s="1109"/>
      <c r="E120" s="266"/>
    </row>
    <row r="121" spans="1:5" s="76" customFormat="1" ht="14.25" customHeight="1" thickBot="1">
      <c r="A121" s="711"/>
      <c r="B121" s="275"/>
      <c r="C121" s="1105"/>
      <c r="D121" s="1107"/>
      <c r="E121" s="266"/>
    </row>
    <row r="122" spans="1:5" s="76" customFormat="1" ht="14.25" customHeight="1">
      <c r="A122" s="711"/>
      <c r="B122" s="274" t="s">
        <v>1512</v>
      </c>
      <c r="C122" s="1104"/>
      <c r="D122" s="1106"/>
      <c r="E122" s="266"/>
    </row>
    <row r="123" spans="1:5" s="76" customFormat="1" ht="14.25" customHeight="1" thickBot="1">
      <c r="A123" s="711"/>
      <c r="B123" s="275" t="s">
        <v>1513</v>
      </c>
      <c r="C123" s="1105"/>
      <c r="D123" s="1107"/>
      <c r="E123" s="266"/>
    </row>
    <row r="124" spans="1:5" s="76" customFormat="1" ht="14.25" customHeight="1">
      <c r="A124" s="711"/>
      <c r="B124" s="274" t="s">
        <v>1514</v>
      </c>
      <c r="C124" s="1104"/>
      <c r="D124" s="1106"/>
      <c r="E124" s="266"/>
    </row>
    <row r="125" spans="1:5" s="76" customFormat="1" ht="14.25" customHeight="1" thickBot="1">
      <c r="A125" s="711"/>
      <c r="B125" s="275" t="s">
        <v>1515</v>
      </c>
      <c r="C125" s="1105"/>
      <c r="D125" s="1107"/>
      <c r="E125" s="266"/>
    </row>
    <row r="126" spans="1:5" s="76" customFormat="1" ht="14.25" customHeight="1">
      <c r="A126" s="711"/>
      <c r="B126" s="274" t="s">
        <v>1516</v>
      </c>
      <c r="C126" s="1104"/>
      <c r="D126" s="1106" t="s">
        <v>1517</v>
      </c>
      <c r="E126" s="266"/>
    </row>
    <row r="127" spans="1:5" s="76" customFormat="1" ht="14.25" customHeight="1" thickBot="1">
      <c r="A127" s="711"/>
      <c r="B127" s="275" t="s">
        <v>1518</v>
      </c>
      <c r="C127" s="1105"/>
      <c r="D127" s="1107"/>
      <c r="E127" s="266"/>
    </row>
    <row r="128" spans="1:5" s="76" customFormat="1" ht="14.25" customHeight="1">
      <c r="A128" s="711"/>
      <c r="B128" s="274" t="s">
        <v>1519</v>
      </c>
      <c r="C128" s="1104"/>
      <c r="D128" s="1106"/>
      <c r="E128" s="266"/>
    </row>
    <row r="129" spans="1:5" s="76" customFormat="1" ht="14.25" customHeight="1" thickBot="1">
      <c r="A129" s="710"/>
      <c r="B129" s="275" t="s">
        <v>1520</v>
      </c>
      <c r="C129" s="1105"/>
      <c r="D129" s="1107"/>
      <c r="E129" s="266"/>
    </row>
    <row r="130" spans="1:5" s="76" customFormat="1" ht="14.25" customHeight="1">
      <c r="A130" s="273" t="s">
        <v>1521</v>
      </c>
      <c r="B130" s="274" t="s">
        <v>1522</v>
      </c>
      <c r="C130" s="1104"/>
      <c r="D130" s="1106" t="s">
        <v>1523</v>
      </c>
      <c r="E130" s="266"/>
    </row>
    <row r="131" spans="1:5" s="76" customFormat="1" ht="14.25" customHeight="1" thickBot="1">
      <c r="A131" s="711" t="s">
        <v>1524</v>
      </c>
      <c r="B131" s="275" t="s">
        <v>1525</v>
      </c>
      <c r="C131" s="1105"/>
      <c r="D131" s="1107"/>
      <c r="E131" s="266"/>
    </row>
    <row r="132" spans="1:5" s="76" customFormat="1" ht="14.25" customHeight="1">
      <c r="A132" s="711"/>
      <c r="B132" s="274" t="s">
        <v>1526</v>
      </c>
      <c r="C132" s="1104"/>
      <c r="D132" s="1106"/>
      <c r="E132" s="266"/>
    </row>
    <row r="133" spans="1:5" s="76" customFormat="1" ht="14.25" customHeight="1" thickBot="1">
      <c r="A133" s="711"/>
      <c r="B133" s="275" t="s">
        <v>1527</v>
      </c>
      <c r="C133" s="1105"/>
      <c r="D133" s="1107"/>
      <c r="E133" s="266"/>
    </row>
    <row r="134" spans="1:5" s="76" customFormat="1" ht="14.25" customHeight="1">
      <c r="A134" s="711"/>
      <c r="B134" s="274" t="s">
        <v>1528</v>
      </c>
      <c r="C134" s="1104"/>
      <c r="D134" s="1106"/>
      <c r="E134" s="266"/>
    </row>
    <row r="135" spans="1:5" s="76" customFormat="1" ht="14.25" customHeight="1" thickBot="1">
      <c r="A135" s="711"/>
      <c r="B135" s="275" t="s">
        <v>1529</v>
      </c>
      <c r="C135" s="1105"/>
      <c r="D135" s="1107"/>
      <c r="E135" s="266"/>
    </row>
    <row r="136" spans="1:5" s="76" customFormat="1" ht="14.25" customHeight="1">
      <c r="A136" s="711"/>
      <c r="B136" s="274" t="s">
        <v>1530</v>
      </c>
      <c r="C136" s="1104"/>
      <c r="D136" s="1106"/>
      <c r="E136" s="266"/>
    </row>
    <row r="137" spans="1:5" s="76" customFormat="1" ht="14.25" customHeight="1" thickBot="1">
      <c r="A137" s="711"/>
      <c r="B137" s="275" t="s">
        <v>1531</v>
      </c>
      <c r="C137" s="1105"/>
      <c r="D137" s="1107"/>
      <c r="E137" s="266"/>
    </row>
    <row r="138" spans="1:5" s="76" customFormat="1" ht="14.25" customHeight="1">
      <c r="A138" s="711"/>
      <c r="B138" s="274" t="s">
        <v>1532</v>
      </c>
      <c r="C138" s="274" t="s">
        <v>1533</v>
      </c>
      <c r="D138" s="1106"/>
      <c r="E138" s="266"/>
    </row>
    <row r="139" spans="1:5" s="76" customFormat="1" ht="14.25" customHeight="1" thickBot="1">
      <c r="A139" s="711"/>
      <c r="B139" s="277" t="s">
        <v>1534</v>
      </c>
      <c r="C139" s="275" t="s">
        <v>1535</v>
      </c>
      <c r="D139" s="1107"/>
      <c r="E139" s="266"/>
    </row>
    <row r="140" spans="1:5" s="76" customFormat="1" ht="14.25" customHeight="1">
      <c r="A140" s="711"/>
      <c r="B140" s="277"/>
      <c r="C140" s="274" t="s">
        <v>1536</v>
      </c>
      <c r="D140" s="1106" t="s">
        <v>1537</v>
      </c>
      <c r="E140" s="266"/>
    </row>
    <row r="141" spans="1:5" s="76" customFormat="1" ht="14.25" customHeight="1" thickBot="1">
      <c r="A141" s="711"/>
      <c r="B141" s="277"/>
      <c r="C141" s="275" t="s">
        <v>1538</v>
      </c>
      <c r="D141" s="1107"/>
      <c r="E141" s="266"/>
    </row>
    <row r="142" spans="1:5" s="76" customFormat="1" ht="14.25" customHeight="1">
      <c r="A142" s="711"/>
      <c r="B142" s="277"/>
      <c r="C142" s="274" t="s">
        <v>1539</v>
      </c>
      <c r="D142" s="1106"/>
      <c r="E142" s="266"/>
    </row>
    <row r="143" spans="1:5" s="76" customFormat="1" ht="14.25" customHeight="1" thickBot="1">
      <c r="A143" s="711"/>
      <c r="B143" s="277"/>
      <c r="C143" s="275" t="s">
        <v>1540</v>
      </c>
      <c r="D143" s="1107"/>
      <c r="E143" s="266"/>
    </row>
    <row r="144" spans="1:5" s="76" customFormat="1" ht="14.25" customHeight="1">
      <c r="A144" s="711"/>
      <c r="B144" s="277"/>
      <c r="C144" s="274" t="s">
        <v>1541</v>
      </c>
      <c r="D144" s="1106"/>
      <c r="E144" s="266"/>
    </row>
    <row r="145" spans="1:5" s="76" customFormat="1" ht="14.25" customHeight="1" thickBot="1">
      <c r="A145" s="711"/>
      <c r="B145" s="277"/>
      <c r="C145" s="275" t="s">
        <v>1542</v>
      </c>
      <c r="D145" s="1107"/>
      <c r="E145" s="266"/>
    </row>
    <row r="146" spans="1:5" s="76" customFormat="1" ht="14.25" customHeight="1">
      <c r="A146" s="711"/>
      <c r="B146" s="277"/>
      <c r="C146" s="274" t="s">
        <v>1543</v>
      </c>
      <c r="D146" s="1106"/>
      <c r="E146" s="266"/>
    </row>
    <row r="147" spans="1:5" s="76" customFormat="1" ht="14.25" customHeight="1" thickBot="1">
      <c r="A147" s="711"/>
      <c r="B147" s="275"/>
      <c r="C147" s="275" t="s">
        <v>1544</v>
      </c>
      <c r="D147" s="1107"/>
      <c r="E147" s="266"/>
    </row>
    <row r="148" spans="1:5" s="76" customFormat="1" ht="14.25" customHeight="1">
      <c r="A148" s="711"/>
      <c r="B148" s="274" t="s">
        <v>1545</v>
      </c>
      <c r="C148" s="1104"/>
      <c r="D148" s="1106"/>
      <c r="E148" s="266"/>
    </row>
    <row r="149" spans="1:5" s="76" customFormat="1" ht="14.25" customHeight="1" thickBot="1">
      <c r="A149" s="711"/>
      <c r="B149" s="275" t="s">
        <v>1546</v>
      </c>
      <c r="C149" s="1105"/>
      <c r="D149" s="1107"/>
      <c r="E149" s="266"/>
    </row>
    <row r="150" spans="1:5" s="76" customFormat="1" ht="14.25" customHeight="1">
      <c r="A150" s="711"/>
      <c r="B150" s="274" t="s">
        <v>1547</v>
      </c>
      <c r="C150" s="1104"/>
      <c r="D150" s="1106"/>
      <c r="E150" s="266"/>
    </row>
    <row r="151" spans="1:5" s="76" customFormat="1" ht="14.25" customHeight="1" thickBot="1">
      <c r="A151" s="711"/>
      <c r="B151" s="275" t="s">
        <v>1548</v>
      </c>
      <c r="C151" s="1105"/>
      <c r="D151" s="1107"/>
      <c r="E151" s="266"/>
    </row>
    <row r="152" spans="1:5" s="76" customFormat="1" ht="14.25" customHeight="1">
      <c r="A152" s="711"/>
      <c r="B152" s="274" t="s">
        <v>1549</v>
      </c>
      <c r="C152" s="1104"/>
      <c r="D152" s="1106" t="s">
        <v>1550</v>
      </c>
      <c r="E152" s="266"/>
    </row>
    <row r="153" spans="1:5" s="76" customFormat="1" ht="14.25" customHeight="1" thickBot="1">
      <c r="A153" s="711"/>
      <c r="B153" s="275" t="s">
        <v>1551</v>
      </c>
      <c r="C153" s="1105"/>
      <c r="D153" s="1107"/>
      <c r="E153" s="266"/>
    </row>
    <row r="154" spans="1:5" s="76" customFormat="1" ht="14.25" customHeight="1">
      <c r="A154" s="711"/>
      <c r="B154" s="274" t="s">
        <v>1552</v>
      </c>
      <c r="C154" s="1104"/>
      <c r="D154" s="1106"/>
      <c r="E154" s="266"/>
    </row>
    <row r="155" spans="1:5" s="76" customFormat="1" ht="14.25" customHeight="1" thickBot="1">
      <c r="A155" s="711"/>
      <c r="B155" s="275" t="s">
        <v>1553</v>
      </c>
      <c r="C155" s="1105"/>
      <c r="D155" s="1107"/>
      <c r="E155" s="266"/>
    </row>
    <row r="156" spans="1:5" s="76" customFormat="1" ht="14.25" customHeight="1">
      <c r="A156" s="711"/>
      <c r="B156" s="274" t="s">
        <v>1554</v>
      </c>
      <c r="C156" s="1104"/>
      <c r="D156" s="1106"/>
      <c r="E156" s="266"/>
    </row>
    <row r="157" spans="1:5" s="76" customFormat="1" ht="14.25" customHeight="1" thickBot="1">
      <c r="A157" s="711"/>
      <c r="B157" s="275" t="s">
        <v>1555</v>
      </c>
      <c r="C157" s="1105"/>
      <c r="D157" s="1107"/>
      <c r="E157" s="266"/>
    </row>
    <row r="158" spans="1:5" s="76" customFormat="1" ht="14.25" customHeight="1">
      <c r="A158" s="711"/>
      <c r="B158" s="274" t="s">
        <v>1556</v>
      </c>
      <c r="C158" s="1104"/>
      <c r="D158" s="1106"/>
      <c r="E158" s="266"/>
    </row>
    <row r="159" spans="1:5" s="76" customFormat="1" ht="14.25" customHeight="1" thickBot="1">
      <c r="A159" s="711"/>
      <c r="B159" s="275" t="s">
        <v>1557</v>
      </c>
      <c r="C159" s="1105"/>
      <c r="D159" s="1107"/>
      <c r="E159" s="266"/>
    </row>
    <row r="160" spans="1:5" s="76" customFormat="1" ht="14.25" customHeight="1">
      <c r="A160" s="711"/>
      <c r="B160" s="274" t="s">
        <v>1558</v>
      </c>
      <c r="C160" s="1104"/>
      <c r="D160" s="1106" t="s">
        <v>1559</v>
      </c>
      <c r="E160" s="266"/>
    </row>
    <row r="161" spans="1:5" s="76" customFormat="1" ht="14.25" customHeight="1" thickBot="1">
      <c r="A161" s="711"/>
      <c r="B161" s="275" t="s">
        <v>1560</v>
      </c>
      <c r="C161" s="1105"/>
      <c r="D161" s="1107"/>
      <c r="E161" s="266"/>
    </row>
    <row r="162" spans="1:5" s="76" customFormat="1" ht="14.25" customHeight="1">
      <c r="A162" s="711"/>
      <c r="B162" s="274" t="s">
        <v>1561</v>
      </c>
      <c r="C162" s="1104"/>
      <c r="D162" s="1106"/>
      <c r="E162" s="266"/>
    </row>
    <row r="163" spans="1:5" s="76" customFormat="1" ht="14.25" customHeight="1" thickBot="1">
      <c r="A163" s="711"/>
      <c r="B163" s="275" t="s">
        <v>1562</v>
      </c>
      <c r="C163" s="1105"/>
      <c r="D163" s="1107"/>
      <c r="E163" s="266"/>
    </row>
    <row r="164" spans="1:5" s="76" customFormat="1" ht="14.25" customHeight="1">
      <c r="A164" s="711"/>
      <c r="B164" s="274" t="s">
        <v>1563</v>
      </c>
      <c r="C164" s="1104"/>
      <c r="D164" s="1106"/>
      <c r="E164" s="266"/>
    </row>
    <row r="165" spans="1:5" s="76" customFormat="1" ht="14.25" customHeight="1" thickBot="1">
      <c r="A165" s="711"/>
      <c r="B165" s="275" t="s">
        <v>1564</v>
      </c>
      <c r="C165" s="1105"/>
      <c r="D165" s="1107"/>
      <c r="E165" s="266"/>
    </row>
    <row r="166" spans="1:5" s="76" customFormat="1" ht="14.25" customHeight="1">
      <c r="A166" s="711"/>
      <c r="B166" s="274" t="s">
        <v>1565</v>
      </c>
      <c r="C166" s="1104"/>
      <c r="D166" s="1106" t="s">
        <v>1566</v>
      </c>
      <c r="E166" s="266"/>
    </row>
    <row r="167" spans="1:5" s="76" customFormat="1" ht="14.25" customHeight="1" thickBot="1">
      <c r="A167" s="710"/>
      <c r="B167" s="275" t="s">
        <v>1567</v>
      </c>
      <c r="C167" s="1105"/>
      <c r="D167" s="1107"/>
      <c r="E167" s="266"/>
    </row>
    <row r="168" spans="1:5" s="76" customFormat="1" ht="14.25" customHeight="1">
      <c r="A168" s="273" t="s">
        <v>1568</v>
      </c>
      <c r="B168" s="274" t="s">
        <v>1569</v>
      </c>
      <c r="C168" s="1104"/>
      <c r="D168" s="1106"/>
      <c r="E168" s="266"/>
    </row>
    <row r="169" spans="1:5" s="76" customFormat="1" ht="14.25" customHeight="1" thickBot="1">
      <c r="A169" s="711" t="s">
        <v>1570</v>
      </c>
      <c r="B169" s="275" t="s">
        <v>1571</v>
      </c>
      <c r="C169" s="1105"/>
      <c r="D169" s="1107"/>
      <c r="E169" s="266"/>
    </row>
    <row r="170" spans="1:5" s="76" customFormat="1" ht="14.25" customHeight="1">
      <c r="A170" s="711"/>
      <c r="B170" s="274" t="s">
        <v>1572</v>
      </c>
      <c r="C170" s="1104"/>
      <c r="D170" s="1106" t="s">
        <v>1573</v>
      </c>
      <c r="E170" s="266"/>
    </row>
    <row r="171" spans="1:5" s="76" customFormat="1" ht="14.25" customHeight="1" thickBot="1">
      <c r="A171" s="711"/>
      <c r="B171" s="275" t="s">
        <v>1574</v>
      </c>
      <c r="C171" s="1105"/>
      <c r="D171" s="1107"/>
      <c r="E171" s="266"/>
    </row>
    <row r="172" spans="1:5" s="76" customFormat="1" ht="14.25" customHeight="1">
      <c r="A172" s="711"/>
      <c r="B172" s="274" t="s">
        <v>1575</v>
      </c>
      <c r="C172" s="1104"/>
      <c r="D172" s="1106"/>
      <c r="E172" s="266"/>
    </row>
    <row r="173" spans="1:5" s="76" customFormat="1" ht="14.25" customHeight="1" thickBot="1">
      <c r="A173" s="711"/>
      <c r="B173" s="275" t="s">
        <v>1576</v>
      </c>
      <c r="C173" s="1105"/>
      <c r="D173" s="1107"/>
      <c r="E173" s="266"/>
    </row>
    <row r="174" spans="1:5" s="76" customFormat="1" ht="14.25" customHeight="1">
      <c r="A174" s="711"/>
      <c r="B174" s="274" t="s">
        <v>1577</v>
      </c>
      <c r="C174" s="1104"/>
      <c r="D174" s="1106"/>
      <c r="E174" s="266"/>
    </row>
    <row r="175" spans="1:5" s="76" customFormat="1" ht="14.25" customHeight="1" thickBot="1">
      <c r="A175" s="711"/>
      <c r="B175" s="275" t="s">
        <v>1578</v>
      </c>
      <c r="C175" s="1105"/>
      <c r="D175" s="1107"/>
      <c r="E175" s="266"/>
    </row>
    <row r="176" spans="1:5" s="76" customFormat="1" ht="14.25" customHeight="1">
      <c r="A176" s="711"/>
      <c r="B176" s="274" t="s">
        <v>1579</v>
      </c>
      <c r="C176" s="1104"/>
      <c r="D176" s="1106"/>
      <c r="E176" s="266"/>
    </row>
    <row r="177" spans="1:5" s="76" customFormat="1" ht="14.25" customHeight="1" thickBot="1">
      <c r="A177" s="711"/>
      <c r="B177" s="275" t="s">
        <v>1580</v>
      </c>
      <c r="C177" s="1105"/>
      <c r="D177" s="1107"/>
      <c r="E177" s="266"/>
    </row>
    <row r="178" spans="1:5" s="76" customFormat="1" ht="14.25" customHeight="1">
      <c r="A178" s="711"/>
      <c r="B178" s="274" t="s">
        <v>1581</v>
      </c>
      <c r="C178" s="1104"/>
      <c r="D178" s="1106"/>
      <c r="E178" s="266"/>
    </row>
    <row r="179" spans="1:5" s="76" customFormat="1" ht="14.25" customHeight="1" thickBot="1">
      <c r="A179" s="711"/>
      <c r="B179" s="275" t="s">
        <v>1582</v>
      </c>
      <c r="C179" s="1105"/>
      <c r="D179" s="1107"/>
      <c r="E179" s="266"/>
    </row>
    <row r="180" spans="1:5" s="76" customFormat="1" ht="14.25" customHeight="1">
      <c r="A180" s="711"/>
      <c r="B180" s="274" t="s">
        <v>1583</v>
      </c>
      <c r="C180" s="1104"/>
      <c r="D180" s="1106"/>
      <c r="E180" s="266"/>
    </row>
    <row r="181" spans="1:5" s="76" customFormat="1" ht="14.25" customHeight="1" thickBot="1">
      <c r="A181" s="711"/>
      <c r="B181" s="275" t="s">
        <v>1584</v>
      </c>
      <c r="C181" s="1105"/>
      <c r="D181" s="1107"/>
      <c r="E181" s="266"/>
    </row>
    <row r="182" spans="1:5" s="76" customFormat="1" ht="14.25" customHeight="1">
      <c r="A182" s="711"/>
      <c r="B182" s="274" t="s">
        <v>1585</v>
      </c>
      <c r="C182" s="1110"/>
      <c r="D182" s="1106" t="s">
        <v>1586</v>
      </c>
      <c r="E182" s="266"/>
    </row>
    <row r="183" spans="1:5" s="76" customFormat="1" ht="14.25" customHeight="1" thickBot="1">
      <c r="A183" s="711"/>
      <c r="B183" s="275" t="s">
        <v>1587</v>
      </c>
      <c r="C183" s="1111"/>
      <c r="D183" s="1107"/>
      <c r="E183" s="266"/>
    </row>
    <row r="184" spans="1:5" s="76" customFormat="1" ht="14.25" customHeight="1">
      <c r="A184" s="711"/>
      <c r="B184" s="274" t="s">
        <v>1588</v>
      </c>
      <c r="C184" s="1104"/>
      <c r="D184" s="1106"/>
      <c r="E184" s="266"/>
    </row>
    <row r="185" spans="1:5" s="76" customFormat="1" ht="14.25" customHeight="1" thickBot="1">
      <c r="A185" s="711"/>
      <c r="B185" s="275" t="s">
        <v>1589</v>
      </c>
      <c r="C185" s="1105"/>
      <c r="D185" s="1107"/>
      <c r="E185" s="266"/>
    </row>
    <row r="186" spans="1:5" s="76" customFormat="1" ht="14.25" customHeight="1">
      <c r="A186" s="711"/>
      <c r="B186" s="274" t="s">
        <v>1590</v>
      </c>
      <c r="C186" s="1104"/>
      <c r="D186" s="1106"/>
      <c r="E186" s="266"/>
    </row>
    <row r="187" spans="1:5" s="76" customFormat="1" ht="14.25" customHeight="1" thickBot="1">
      <c r="A187" s="711"/>
      <c r="B187" s="275" t="s">
        <v>1591</v>
      </c>
      <c r="C187" s="1105"/>
      <c r="D187" s="1107"/>
      <c r="E187" s="266"/>
    </row>
    <row r="188" spans="1:5" s="76" customFormat="1" ht="14.25" customHeight="1">
      <c r="A188" s="711"/>
      <c r="B188" s="274" t="s">
        <v>1592</v>
      </c>
      <c r="C188" s="1104"/>
      <c r="D188" s="1106"/>
      <c r="E188" s="266"/>
    </row>
    <row r="189" spans="1:5" s="76" customFormat="1" ht="14.25" customHeight="1" thickBot="1">
      <c r="A189" s="711"/>
      <c r="B189" s="275" t="s">
        <v>1593</v>
      </c>
      <c r="C189" s="1105"/>
      <c r="D189" s="1107"/>
      <c r="E189" s="266"/>
    </row>
    <row r="190" spans="1:5" s="76" customFormat="1" ht="14.25" customHeight="1">
      <c r="A190" s="711"/>
      <c r="B190" s="274" t="s">
        <v>1594</v>
      </c>
      <c r="C190" s="1104"/>
      <c r="D190" s="1106"/>
      <c r="E190" s="266"/>
    </row>
    <row r="191" spans="1:5" s="76" customFormat="1" ht="14.25" customHeight="1" thickBot="1">
      <c r="A191" s="711"/>
      <c r="B191" s="275" t="s">
        <v>1595</v>
      </c>
      <c r="C191" s="1105"/>
      <c r="D191" s="1107"/>
      <c r="E191" s="266"/>
    </row>
    <row r="192" spans="1:5" s="76" customFormat="1" ht="14.25" customHeight="1">
      <c r="A192" s="711"/>
      <c r="B192" s="274" t="s">
        <v>1596</v>
      </c>
      <c r="C192" s="1104"/>
      <c r="D192" s="1106"/>
      <c r="E192" s="266"/>
    </row>
    <row r="193" spans="1:5" s="76" customFormat="1" ht="14.25" customHeight="1" thickBot="1">
      <c r="A193" s="710"/>
      <c r="B193" s="275" t="s">
        <v>1597</v>
      </c>
      <c r="C193" s="1105"/>
      <c r="D193" s="1107"/>
      <c r="E193" s="266"/>
    </row>
    <row r="194" spans="1:5" s="76" customFormat="1" ht="14.25" customHeight="1">
      <c r="A194" s="690"/>
      <c r="B194" s="690"/>
      <c r="C194" s="690"/>
      <c r="D194" s="690"/>
      <c r="E194" s="278"/>
    </row>
    <row r="195" spans="1:5" s="76" customFormat="1" ht="14.25" customHeight="1" thickBot="1">
      <c r="A195" s="690"/>
      <c r="B195" s="690"/>
      <c r="C195" s="690"/>
      <c r="D195" s="690"/>
      <c r="E195" s="278"/>
    </row>
    <row r="196" spans="1:5" s="76" customFormat="1" ht="14.25" customHeight="1">
      <c r="A196" s="712" t="s">
        <v>1598</v>
      </c>
      <c r="B196" s="279" t="s">
        <v>1599</v>
      </c>
      <c r="C196" s="279" t="s">
        <v>1600</v>
      </c>
      <c r="D196" s="1106"/>
      <c r="E196" s="266"/>
    </row>
    <row r="197" spans="1:5" s="76" customFormat="1" ht="14.25" customHeight="1" thickBot="1">
      <c r="A197" s="711" t="s">
        <v>1601</v>
      </c>
      <c r="B197" s="277" t="s">
        <v>1602</v>
      </c>
      <c r="C197" s="275" t="s">
        <v>1603</v>
      </c>
      <c r="D197" s="1107"/>
      <c r="E197" s="266"/>
    </row>
    <row r="198" spans="1:5" s="76" customFormat="1" ht="14.25" customHeight="1">
      <c r="A198" s="711"/>
      <c r="B198" s="277"/>
      <c r="C198" s="274" t="s">
        <v>1604</v>
      </c>
      <c r="D198" s="1106"/>
      <c r="E198" s="266"/>
    </row>
    <row r="199" spans="1:5" s="76" customFormat="1" ht="14.25" customHeight="1" thickBot="1">
      <c r="A199" s="711"/>
      <c r="B199" s="277"/>
      <c r="C199" s="275" t="s">
        <v>1605</v>
      </c>
      <c r="D199" s="1107"/>
      <c r="E199" s="266"/>
    </row>
    <row r="200" spans="1:5" s="76" customFormat="1" ht="14.25" customHeight="1">
      <c r="A200" s="711"/>
      <c r="B200" s="277"/>
      <c r="C200" s="274" t="s">
        <v>1606</v>
      </c>
      <c r="D200" s="1106"/>
      <c r="E200" s="266"/>
    </row>
    <row r="201" spans="1:5" s="76" customFormat="1" ht="14.25" customHeight="1" thickBot="1">
      <c r="A201" s="711"/>
      <c r="B201" s="277"/>
      <c r="C201" s="275" t="s">
        <v>1607</v>
      </c>
      <c r="D201" s="1107"/>
      <c r="E201" s="266"/>
    </row>
    <row r="202" spans="1:5" s="76" customFormat="1" ht="14.25" customHeight="1">
      <c r="A202" s="711"/>
      <c r="B202" s="277"/>
      <c r="C202" s="274" t="s">
        <v>1608</v>
      </c>
      <c r="D202" s="1106"/>
      <c r="E202" s="266"/>
    </row>
    <row r="203" spans="1:5" s="76" customFormat="1" ht="14.25" customHeight="1" thickBot="1">
      <c r="A203" s="711"/>
      <c r="B203" s="275"/>
      <c r="C203" s="275" t="s">
        <v>1609</v>
      </c>
      <c r="D203" s="1107"/>
      <c r="E203" s="266"/>
    </row>
    <row r="204" spans="1:5" s="76" customFormat="1" ht="14.25" customHeight="1">
      <c r="A204" s="711"/>
      <c r="B204" s="274" t="s">
        <v>1610</v>
      </c>
      <c r="C204" s="1104"/>
      <c r="D204" s="1106"/>
      <c r="E204" s="266"/>
    </row>
    <row r="205" spans="1:5" s="76" customFormat="1" ht="14.25" customHeight="1" thickBot="1">
      <c r="A205" s="711"/>
      <c r="B205" s="275" t="s">
        <v>1611</v>
      </c>
      <c r="C205" s="1105"/>
      <c r="D205" s="1107"/>
      <c r="E205" s="266"/>
    </row>
    <row r="206" spans="1:5" s="76" customFormat="1" ht="14.25" customHeight="1">
      <c r="A206" s="711"/>
      <c r="B206" s="274" t="s">
        <v>1612</v>
      </c>
      <c r="C206" s="1104"/>
      <c r="D206" s="1106" t="s">
        <v>1613</v>
      </c>
      <c r="E206" s="266"/>
    </row>
    <row r="207" spans="1:5" s="76" customFormat="1" ht="14.25" customHeight="1" thickBot="1">
      <c r="A207" s="711"/>
      <c r="B207" s="275" t="s">
        <v>1614</v>
      </c>
      <c r="C207" s="1105"/>
      <c r="D207" s="1107"/>
      <c r="E207" s="266"/>
    </row>
    <row r="208" spans="1:5" s="76" customFormat="1" ht="14.25" customHeight="1">
      <c r="A208" s="711"/>
      <c r="B208" s="274" t="s">
        <v>1615</v>
      </c>
      <c r="C208" s="1104"/>
      <c r="D208" s="1106"/>
      <c r="E208" s="266"/>
    </row>
    <row r="209" spans="1:5" s="76" customFormat="1" ht="14.25" customHeight="1" thickBot="1">
      <c r="A209" s="711"/>
      <c r="B209" s="275" t="s">
        <v>1616</v>
      </c>
      <c r="C209" s="1105"/>
      <c r="D209" s="1107"/>
      <c r="E209" s="266"/>
    </row>
    <row r="210" spans="1:5" s="76" customFormat="1" ht="14.25" customHeight="1">
      <c r="A210" s="711"/>
      <c r="B210" s="274" t="s">
        <v>1617</v>
      </c>
      <c r="C210" s="1104"/>
      <c r="D210" s="1106"/>
      <c r="E210" s="266"/>
    </row>
    <row r="211" spans="1:5" s="76" customFormat="1" ht="14.25" customHeight="1" thickBot="1">
      <c r="A211" s="711"/>
      <c r="B211" s="275" t="s">
        <v>1618</v>
      </c>
      <c r="C211" s="1105"/>
      <c r="D211" s="1107"/>
      <c r="E211" s="266"/>
    </row>
    <row r="212" spans="1:5" s="76" customFormat="1" ht="14.25" customHeight="1">
      <c r="A212" s="711"/>
      <c r="B212" s="274" t="s">
        <v>1619</v>
      </c>
      <c r="C212" s="1104"/>
      <c r="D212" s="1106"/>
      <c r="E212" s="266"/>
    </row>
    <row r="213" spans="1:5" s="76" customFormat="1" ht="14.25" customHeight="1" thickBot="1">
      <c r="A213" s="711"/>
      <c r="B213" s="275" t="s">
        <v>1620</v>
      </c>
      <c r="C213" s="1105"/>
      <c r="D213" s="1107"/>
      <c r="E213" s="266"/>
    </row>
    <row r="214" spans="1:5" s="76" customFormat="1" ht="14.25" customHeight="1">
      <c r="A214" s="711"/>
      <c r="B214" s="274" t="s">
        <v>1621</v>
      </c>
      <c r="C214" s="1104"/>
      <c r="D214" s="1106" t="s">
        <v>1622</v>
      </c>
      <c r="E214" s="266"/>
    </row>
    <row r="215" spans="1:5" s="76" customFormat="1" ht="14.25" customHeight="1" thickBot="1">
      <c r="A215" s="710"/>
      <c r="B215" s="275" t="s">
        <v>1623</v>
      </c>
      <c r="C215" s="1105"/>
      <c r="D215" s="1107"/>
      <c r="E215" s="266"/>
    </row>
    <row r="216" spans="1:5" s="76" customFormat="1" ht="14.25" customHeight="1">
      <c r="A216" s="273" t="s">
        <v>1624</v>
      </c>
      <c r="B216" s="274" t="s">
        <v>1625</v>
      </c>
      <c r="C216" s="1104"/>
      <c r="D216" s="1106" t="s">
        <v>1626</v>
      </c>
      <c r="E216" s="266"/>
    </row>
    <row r="217" spans="1:5" s="76" customFormat="1" ht="14.25" customHeight="1" thickBot="1">
      <c r="A217" s="711" t="s">
        <v>1627</v>
      </c>
      <c r="B217" s="275" t="s">
        <v>1628</v>
      </c>
      <c r="C217" s="1105"/>
      <c r="D217" s="1107"/>
      <c r="E217" s="266"/>
    </row>
    <row r="218" spans="1:5" s="76" customFormat="1" ht="14.25" customHeight="1">
      <c r="A218" s="711"/>
      <c r="B218" s="274" t="s">
        <v>1629</v>
      </c>
      <c r="C218" s="1104"/>
      <c r="D218" s="1106" t="s">
        <v>1630</v>
      </c>
      <c r="E218" s="266"/>
    </row>
    <row r="219" spans="1:5" s="76" customFormat="1" ht="14.25" customHeight="1" thickBot="1">
      <c r="A219" s="711"/>
      <c r="B219" s="275" t="s">
        <v>1631</v>
      </c>
      <c r="C219" s="1105"/>
      <c r="D219" s="1107"/>
      <c r="E219" s="266"/>
    </row>
    <row r="220" spans="1:5" s="76" customFormat="1" ht="14.25" customHeight="1">
      <c r="A220" s="711"/>
      <c r="B220" s="274" t="s">
        <v>1632</v>
      </c>
      <c r="C220" s="1104"/>
      <c r="D220" s="1106" t="s">
        <v>1633</v>
      </c>
      <c r="E220" s="266"/>
    </row>
    <row r="221" spans="1:5" s="76" customFormat="1" ht="14.25" customHeight="1" thickBot="1">
      <c r="A221" s="711"/>
      <c r="B221" s="275" t="s">
        <v>1634</v>
      </c>
      <c r="C221" s="1105"/>
      <c r="D221" s="1107"/>
      <c r="E221" s="266"/>
    </row>
    <row r="222" spans="1:5" s="76" customFormat="1" ht="14.25" customHeight="1">
      <c r="A222" s="711"/>
      <c r="B222" s="274" t="s">
        <v>1635</v>
      </c>
      <c r="C222" s="1104"/>
      <c r="D222" s="1106" t="s">
        <v>1636</v>
      </c>
      <c r="E222" s="266"/>
    </row>
    <row r="223" spans="1:5" s="76" customFormat="1" ht="14.25" customHeight="1" thickBot="1">
      <c r="A223" s="711"/>
      <c r="B223" s="275" t="s">
        <v>1637</v>
      </c>
      <c r="C223" s="1105"/>
      <c r="D223" s="1107"/>
      <c r="E223" s="266"/>
    </row>
    <row r="224" spans="1:5" s="76" customFormat="1" ht="14.25" customHeight="1">
      <c r="A224" s="711"/>
      <c r="B224" s="274" t="s">
        <v>1638</v>
      </c>
      <c r="C224" s="1104"/>
      <c r="D224" s="1106" t="s">
        <v>1639</v>
      </c>
      <c r="E224" s="266"/>
    </row>
    <row r="225" spans="1:5" s="76" customFormat="1" ht="14.25" customHeight="1" thickBot="1">
      <c r="A225" s="710"/>
      <c r="B225" s="275" t="s">
        <v>1640</v>
      </c>
      <c r="C225" s="1105"/>
      <c r="D225" s="1107"/>
      <c r="E225" s="266"/>
    </row>
    <row r="226" spans="1:5" s="76" customFormat="1" ht="14.25" customHeight="1">
      <c r="A226" s="273" t="s">
        <v>1641</v>
      </c>
      <c r="B226" s="274" t="s">
        <v>1642</v>
      </c>
      <c r="C226" s="1104"/>
      <c r="D226" s="1106" t="s">
        <v>1643</v>
      </c>
      <c r="E226" s="266"/>
    </row>
    <row r="227" spans="1:5" s="76" customFormat="1" ht="14.25" customHeight="1" thickBot="1">
      <c r="A227" s="711" t="s">
        <v>1644</v>
      </c>
      <c r="B227" s="275" t="s">
        <v>1645</v>
      </c>
      <c r="C227" s="1105"/>
      <c r="D227" s="1107"/>
      <c r="E227" s="266"/>
    </row>
    <row r="228" spans="1:5" s="76" customFormat="1" ht="14.25" customHeight="1">
      <c r="A228" s="711"/>
      <c r="B228" s="274" t="s">
        <v>1646</v>
      </c>
      <c r="C228" s="1104"/>
      <c r="D228" s="1106"/>
      <c r="E228" s="266"/>
    </row>
    <row r="229" spans="1:5" s="76" customFormat="1" ht="14.25" customHeight="1" thickBot="1">
      <c r="A229" s="711"/>
      <c r="B229" s="275" t="s">
        <v>1647</v>
      </c>
      <c r="C229" s="1105"/>
      <c r="D229" s="1107"/>
      <c r="E229" s="266"/>
    </row>
    <row r="230" spans="1:5" s="76" customFormat="1" ht="14.25" customHeight="1">
      <c r="A230" s="711"/>
      <c r="B230" s="274" t="s">
        <v>1648</v>
      </c>
      <c r="C230" s="274" t="s">
        <v>1649</v>
      </c>
      <c r="D230" s="1106"/>
      <c r="E230" s="266"/>
    </row>
    <row r="231" spans="1:5" s="76" customFormat="1" ht="14.25" customHeight="1" thickBot="1">
      <c r="A231" s="711"/>
      <c r="B231" s="277" t="s">
        <v>1650</v>
      </c>
      <c r="C231" s="275" t="s">
        <v>1651</v>
      </c>
      <c r="D231" s="1107"/>
      <c r="E231" s="266"/>
    </row>
    <row r="232" spans="1:5" s="76" customFormat="1" ht="14.25" customHeight="1">
      <c r="A232" s="711"/>
      <c r="B232" s="277"/>
      <c r="C232" s="274" t="s">
        <v>1652</v>
      </c>
      <c r="D232" s="1106"/>
      <c r="E232" s="266"/>
    </row>
    <row r="233" spans="1:5" s="76" customFormat="1" ht="14.25" customHeight="1" thickBot="1">
      <c r="A233" s="711"/>
      <c r="B233" s="277"/>
      <c r="C233" s="275" t="s">
        <v>1653</v>
      </c>
      <c r="D233" s="1107"/>
      <c r="E233" s="266"/>
    </row>
    <row r="234" spans="1:5" s="76" customFormat="1" ht="14.25" customHeight="1">
      <c r="A234" s="711"/>
      <c r="B234" s="277"/>
      <c r="C234" s="274" t="s">
        <v>1654</v>
      </c>
      <c r="D234" s="1106"/>
      <c r="E234" s="266"/>
    </row>
    <row r="235" spans="1:5" s="76" customFormat="1" ht="14.25" customHeight="1" thickBot="1">
      <c r="A235" s="711"/>
      <c r="B235" s="277"/>
      <c r="C235" s="275" t="s">
        <v>1655</v>
      </c>
      <c r="D235" s="1107"/>
      <c r="E235" s="266"/>
    </row>
    <row r="236" spans="1:5" s="76" customFormat="1" ht="14.25" customHeight="1">
      <c r="A236" s="711"/>
      <c r="B236" s="277"/>
      <c r="C236" s="274" t="s">
        <v>1656</v>
      </c>
      <c r="D236" s="1106" t="s">
        <v>1657</v>
      </c>
      <c r="E236" s="266"/>
    </row>
    <row r="237" spans="1:5" s="76" customFormat="1" ht="14.25" customHeight="1" thickBot="1">
      <c r="A237" s="710"/>
      <c r="B237" s="275"/>
      <c r="C237" s="275" t="s">
        <v>1658</v>
      </c>
      <c r="D237" s="1107"/>
      <c r="E237" s="266"/>
    </row>
    <row r="238" spans="1:5" s="76" customFormat="1" ht="14.25" customHeight="1">
      <c r="A238" s="273" t="s">
        <v>1659</v>
      </c>
      <c r="B238" s="274" t="s">
        <v>1660</v>
      </c>
      <c r="C238" s="1104"/>
      <c r="D238" s="1106" t="s">
        <v>1661</v>
      </c>
      <c r="E238" s="266"/>
    </row>
    <row r="239" spans="1:5" s="76" customFormat="1" ht="14.25" customHeight="1" thickBot="1">
      <c r="A239" s="711" t="s">
        <v>1662</v>
      </c>
      <c r="B239" s="275" t="s">
        <v>1663</v>
      </c>
      <c r="C239" s="1105"/>
      <c r="D239" s="1107"/>
      <c r="E239" s="266"/>
    </row>
    <row r="240" spans="1:5" s="76" customFormat="1" ht="14.25" customHeight="1">
      <c r="A240" s="711"/>
      <c r="B240" s="274" t="s">
        <v>1664</v>
      </c>
      <c r="C240" s="1104"/>
      <c r="D240" s="1106" t="s">
        <v>1665</v>
      </c>
      <c r="E240" s="266"/>
    </row>
    <row r="241" spans="1:5" s="76" customFormat="1" ht="14.25" customHeight="1" thickBot="1">
      <c r="A241" s="711"/>
      <c r="B241" s="275" t="s">
        <v>1666</v>
      </c>
      <c r="C241" s="1105"/>
      <c r="D241" s="1107"/>
      <c r="E241" s="266"/>
    </row>
    <row r="242" spans="1:5" s="76" customFormat="1" ht="14.25" customHeight="1">
      <c r="A242" s="711"/>
      <c r="B242" s="274" t="s">
        <v>1667</v>
      </c>
      <c r="C242" s="1104"/>
      <c r="D242" s="1106" t="s">
        <v>1668</v>
      </c>
      <c r="E242" s="266"/>
    </row>
    <row r="243" spans="1:5" s="76" customFormat="1" ht="14.25" customHeight="1" thickBot="1">
      <c r="A243" s="711"/>
      <c r="B243" s="275" t="s">
        <v>1669</v>
      </c>
      <c r="C243" s="1105"/>
      <c r="D243" s="1107"/>
      <c r="E243" s="266"/>
    </row>
    <row r="244" spans="1:5" s="76" customFormat="1" ht="14.25" customHeight="1">
      <c r="A244" s="711"/>
      <c r="B244" s="274" t="s">
        <v>1670</v>
      </c>
      <c r="C244" s="1104"/>
      <c r="D244" s="1106"/>
      <c r="E244" s="266"/>
    </row>
    <row r="245" spans="1:5" s="76" customFormat="1" ht="14.25" customHeight="1" thickBot="1">
      <c r="A245" s="711"/>
      <c r="B245" s="275" t="s">
        <v>1671</v>
      </c>
      <c r="C245" s="1105"/>
      <c r="D245" s="1107"/>
      <c r="E245" s="266"/>
    </row>
    <row r="246" spans="1:5" s="76" customFormat="1" ht="14.25" customHeight="1">
      <c r="A246" s="711"/>
      <c r="B246" s="274" t="s">
        <v>1672</v>
      </c>
      <c r="C246" s="1104"/>
      <c r="D246" s="1106"/>
      <c r="E246" s="266"/>
    </row>
    <row r="247" spans="1:5" s="76" customFormat="1" ht="14.25" customHeight="1" thickBot="1">
      <c r="A247" s="711"/>
      <c r="B247" s="275" t="s">
        <v>1673</v>
      </c>
      <c r="C247" s="1105"/>
      <c r="D247" s="1107"/>
      <c r="E247" s="266"/>
    </row>
    <row r="248" spans="1:5" s="76" customFormat="1" ht="14.25" customHeight="1">
      <c r="A248" s="711"/>
      <c r="B248" s="274" t="s">
        <v>1674</v>
      </c>
      <c r="C248" s="1104"/>
      <c r="D248" s="1106"/>
      <c r="E248" s="266"/>
    </row>
    <row r="249" spans="1:5" s="76" customFormat="1" ht="14.25" customHeight="1" thickBot="1">
      <c r="A249" s="711"/>
      <c r="B249" s="275" t="s">
        <v>1675</v>
      </c>
      <c r="C249" s="1105"/>
      <c r="D249" s="1107"/>
      <c r="E249" s="266"/>
    </row>
    <row r="250" spans="1:5" s="76" customFormat="1" ht="14.25" customHeight="1">
      <c r="A250" s="711"/>
      <c r="B250" s="274" t="s">
        <v>1676</v>
      </c>
      <c r="C250" s="1104"/>
      <c r="D250" s="1106"/>
      <c r="E250" s="266"/>
    </row>
    <row r="251" spans="1:5" s="76" customFormat="1" ht="14.25" customHeight="1" thickBot="1">
      <c r="A251" s="711"/>
      <c r="B251" s="275" t="s">
        <v>1677</v>
      </c>
      <c r="C251" s="1105"/>
      <c r="D251" s="1107"/>
      <c r="E251" s="266"/>
    </row>
    <row r="252" spans="1:5" s="76" customFormat="1" ht="14.25" customHeight="1">
      <c r="A252" s="711"/>
      <c r="B252" s="274" t="s">
        <v>1678</v>
      </c>
      <c r="C252" s="1104"/>
      <c r="D252" s="1106"/>
      <c r="E252" s="266"/>
    </row>
    <row r="253" spans="1:5" s="76" customFormat="1" ht="14.25" customHeight="1" thickBot="1">
      <c r="A253" s="711"/>
      <c r="B253" s="275" t="s">
        <v>1679</v>
      </c>
      <c r="C253" s="1105"/>
      <c r="D253" s="1107"/>
      <c r="E253" s="266"/>
    </row>
    <row r="254" spans="1:5" s="76" customFormat="1" ht="14.25" customHeight="1">
      <c r="A254" s="711"/>
      <c r="B254" s="274" t="s">
        <v>1680</v>
      </c>
      <c r="C254" s="1104"/>
      <c r="D254" s="1106"/>
      <c r="E254" s="266"/>
    </row>
    <row r="255" spans="1:5" s="76" customFormat="1" ht="14.25" customHeight="1" thickBot="1">
      <c r="A255" s="711"/>
      <c r="B255" s="275" t="s">
        <v>1681</v>
      </c>
      <c r="C255" s="1105"/>
      <c r="D255" s="1107"/>
      <c r="E255" s="266"/>
    </row>
    <row r="256" spans="1:5" s="76" customFormat="1" ht="14.25" customHeight="1">
      <c r="A256" s="711"/>
      <c r="B256" s="274" t="s">
        <v>1682</v>
      </c>
      <c r="C256" s="1104"/>
      <c r="D256" s="1106" t="s">
        <v>1683</v>
      </c>
      <c r="E256" s="266"/>
    </row>
    <row r="257" spans="1:5" s="76" customFormat="1" ht="14.25" customHeight="1" thickBot="1">
      <c r="A257" s="710"/>
      <c r="B257" s="275" t="s">
        <v>1684</v>
      </c>
      <c r="C257" s="1105"/>
      <c r="D257" s="1107"/>
      <c r="E257" s="266"/>
    </row>
    <row r="258" spans="1:5" s="76" customFormat="1" ht="14.25" customHeight="1">
      <c r="A258" s="273" t="s">
        <v>1685</v>
      </c>
      <c r="B258" s="274" t="s">
        <v>1686</v>
      </c>
      <c r="C258" s="1104"/>
      <c r="D258" s="1106"/>
      <c r="E258" s="266"/>
    </row>
    <row r="259" spans="1:5" s="76" customFormat="1" ht="14.25" customHeight="1" thickBot="1">
      <c r="A259" s="711" t="s">
        <v>1687</v>
      </c>
      <c r="B259" s="275" t="s">
        <v>1688</v>
      </c>
      <c r="C259" s="1105"/>
      <c r="D259" s="1107"/>
      <c r="E259" s="266"/>
    </row>
    <row r="260" spans="1:5" s="76" customFormat="1" ht="14.25" customHeight="1">
      <c r="A260" s="711"/>
      <c r="B260" s="274" t="s">
        <v>1689</v>
      </c>
      <c r="C260" s="1104"/>
      <c r="D260" s="1106"/>
      <c r="E260" s="266"/>
    </row>
    <row r="261" spans="1:5" s="76" customFormat="1" ht="14.25" customHeight="1" thickBot="1">
      <c r="A261" s="711"/>
      <c r="B261" s="275" t="s">
        <v>1690</v>
      </c>
      <c r="C261" s="1105"/>
      <c r="D261" s="1107"/>
      <c r="E261" s="266"/>
    </row>
    <row r="262" spans="1:5" s="76" customFormat="1" ht="14.25" customHeight="1">
      <c r="A262" s="711"/>
      <c r="B262" s="274" t="s">
        <v>1691</v>
      </c>
      <c r="C262" s="1104"/>
      <c r="D262" s="1106"/>
      <c r="E262" s="266"/>
    </row>
    <row r="263" spans="1:5" s="76" customFormat="1" ht="14.25" customHeight="1" thickBot="1">
      <c r="A263" s="711"/>
      <c r="B263" s="275" t="s">
        <v>1692</v>
      </c>
      <c r="C263" s="1105"/>
      <c r="D263" s="1107"/>
      <c r="E263" s="266"/>
    </row>
    <row r="264" spans="1:5" s="76" customFormat="1" ht="14.25" customHeight="1">
      <c r="A264" s="711"/>
      <c r="B264" s="274" t="s">
        <v>1693</v>
      </c>
      <c r="C264" s="1104"/>
      <c r="D264" s="1106"/>
      <c r="E264" s="266"/>
    </row>
    <row r="265" spans="1:5" s="76" customFormat="1" ht="14.25" customHeight="1" thickBot="1">
      <c r="A265" s="710"/>
      <c r="B265" s="275" t="s">
        <v>1694</v>
      </c>
      <c r="C265" s="1105"/>
      <c r="D265" s="1107"/>
      <c r="E265" s="266"/>
    </row>
    <row r="266" spans="1:5" s="76" customFormat="1" ht="14.25" customHeight="1">
      <c r="A266" s="273" t="s">
        <v>1695</v>
      </c>
      <c r="B266" s="274" t="s">
        <v>1696</v>
      </c>
      <c r="C266" s="1104"/>
      <c r="D266" s="1106"/>
      <c r="E266" s="266"/>
    </row>
    <row r="267" spans="1:5" s="76" customFormat="1" ht="28.5" thickBot="1">
      <c r="A267" s="711" t="s">
        <v>1697</v>
      </c>
      <c r="B267" s="275" t="s">
        <v>1698</v>
      </c>
      <c r="C267" s="1105"/>
      <c r="D267" s="1107"/>
      <c r="E267" s="266"/>
    </row>
    <row r="268" spans="1:5" s="76" customFormat="1" ht="14.25" customHeight="1">
      <c r="A268" s="711"/>
      <c r="B268" s="274" t="s">
        <v>1699</v>
      </c>
      <c r="C268" s="1104"/>
      <c r="D268" s="1106"/>
      <c r="E268" s="266"/>
    </row>
    <row r="269" spans="1:5" s="76" customFormat="1" ht="14.25" customHeight="1" thickBot="1">
      <c r="A269" s="711"/>
      <c r="B269" s="275" t="s">
        <v>1700</v>
      </c>
      <c r="C269" s="1105"/>
      <c r="D269" s="1107"/>
      <c r="E269" s="266"/>
    </row>
    <row r="270" spans="1:5" s="76" customFormat="1" ht="14.25" customHeight="1">
      <c r="A270" s="711"/>
      <c r="B270" s="274" t="s">
        <v>1701</v>
      </c>
      <c r="C270" s="1104"/>
      <c r="D270" s="1106" t="s">
        <v>1702</v>
      </c>
      <c r="E270" s="266"/>
    </row>
    <row r="271" spans="1:5" s="76" customFormat="1" ht="14.25" customHeight="1" thickBot="1">
      <c r="A271" s="711"/>
      <c r="B271" s="275" t="s">
        <v>1703</v>
      </c>
      <c r="C271" s="1105"/>
      <c r="D271" s="1107"/>
      <c r="E271" s="266"/>
    </row>
    <row r="272" spans="1:5" s="76" customFormat="1" ht="14.25" customHeight="1">
      <c r="A272" s="711"/>
      <c r="B272" s="274" t="s">
        <v>1704</v>
      </c>
      <c r="C272" s="1104"/>
      <c r="D272" s="1106" t="s">
        <v>1705</v>
      </c>
      <c r="E272" s="266"/>
    </row>
    <row r="273" spans="1:5" s="76" customFormat="1" ht="14.25" customHeight="1" thickBot="1">
      <c r="A273" s="711"/>
      <c r="B273" s="275" t="s">
        <v>1706</v>
      </c>
      <c r="C273" s="1105"/>
      <c r="D273" s="1107"/>
      <c r="E273" s="266"/>
    </row>
    <row r="274" spans="1:5" s="76" customFormat="1" ht="14.25" customHeight="1">
      <c r="A274" s="711"/>
      <c r="B274" s="274" t="s">
        <v>1707</v>
      </c>
      <c r="C274" s="1104"/>
      <c r="D274" s="1106"/>
      <c r="E274" s="266"/>
    </row>
    <row r="275" spans="1:5" s="76" customFormat="1" ht="14.25" customHeight="1" thickBot="1">
      <c r="A275" s="711"/>
      <c r="B275" s="275" t="s">
        <v>1708</v>
      </c>
      <c r="C275" s="1105"/>
      <c r="D275" s="1107"/>
      <c r="E275" s="266"/>
    </row>
    <row r="276" spans="1:5" s="76" customFormat="1" ht="14.25" customHeight="1">
      <c r="A276" s="711"/>
      <c r="B276" s="274" t="s">
        <v>1709</v>
      </c>
      <c r="C276" s="1104"/>
      <c r="D276" s="1106"/>
      <c r="E276" s="266"/>
    </row>
    <row r="277" spans="1:5" s="76" customFormat="1" ht="14.25" customHeight="1" thickBot="1">
      <c r="A277" s="711"/>
      <c r="B277" s="275" t="s">
        <v>1710</v>
      </c>
      <c r="C277" s="1105"/>
      <c r="D277" s="1107"/>
      <c r="E277" s="266"/>
    </row>
    <row r="278" spans="1:5" s="76" customFormat="1" ht="14.25" customHeight="1">
      <c r="A278" s="711"/>
      <c r="B278" s="274" t="s">
        <v>1711</v>
      </c>
      <c r="C278" s="1104"/>
      <c r="D278" s="1106" t="s">
        <v>1712</v>
      </c>
      <c r="E278" s="266"/>
    </row>
    <row r="279" spans="1:5" s="76" customFormat="1" ht="14.25" customHeight="1" thickBot="1">
      <c r="A279" s="711"/>
      <c r="B279" s="275" t="s">
        <v>1713</v>
      </c>
      <c r="C279" s="1105"/>
      <c r="D279" s="1107"/>
      <c r="E279" s="266"/>
    </row>
    <row r="280" spans="1:5" s="76" customFormat="1" ht="14.25" customHeight="1">
      <c r="A280" s="711"/>
      <c r="B280" s="274" t="s">
        <v>1714</v>
      </c>
      <c r="C280" s="1104"/>
      <c r="D280" s="1106"/>
      <c r="E280" s="266"/>
    </row>
    <row r="281" spans="1:5" s="76" customFormat="1" ht="14.25" customHeight="1" thickBot="1">
      <c r="A281" s="711"/>
      <c r="B281" s="275" t="s">
        <v>1715</v>
      </c>
      <c r="C281" s="1105"/>
      <c r="D281" s="1107"/>
      <c r="E281" s="266"/>
    </row>
    <row r="282" spans="1:5" s="76" customFormat="1" ht="14.25" customHeight="1">
      <c r="A282" s="711"/>
      <c r="B282" s="274" t="s">
        <v>1716</v>
      </c>
      <c r="C282" s="1104"/>
      <c r="D282" s="1106"/>
      <c r="E282" s="266"/>
    </row>
    <row r="283" spans="1:5" s="76" customFormat="1" ht="14.25" customHeight="1" thickBot="1">
      <c r="A283" s="711"/>
      <c r="B283" s="275" t="s">
        <v>1717</v>
      </c>
      <c r="C283" s="1105"/>
      <c r="D283" s="1107"/>
      <c r="E283" s="266"/>
    </row>
    <row r="284" spans="1:5" s="76" customFormat="1" ht="14.25" customHeight="1">
      <c r="A284" s="711"/>
      <c r="B284" s="274" t="s">
        <v>1718</v>
      </c>
      <c r="C284" s="1104"/>
      <c r="D284" s="1106" t="s">
        <v>1719</v>
      </c>
      <c r="E284" s="266"/>
    </row>
    <row r="285" spans="1:5" s="76" customFormat="1" ht="14.25" customHeight="1" thickBot="1">
      <c r="A285" s="711"/>
      <c r="B285" s="275" t="s">
        <v>1720</v>
      </c>
      <c r="C285" s="1105"/>
      <c r="D285" s="1107"/>
      <c r="E285" s="266"/>
    </row>
    <row r="286" spans="1:5" s="76" customFormat="1" ht="14.25" customHeight="1">
      <c r="A286" s="711"/>
      <c r="B286" s="274" t="s">
        <v>1721</v>
      </c>
      <c r="C286" s="1104"/>
      <c r="D286" s="1106"/>
      <c r="E286" s="266"/>
    </row>
    <row r="287" spans="1:5" s="76" customFormat="1" ht="14.25" customHeight="1" thickBot="1">
      <c r="A287" s="711"/>
      <c r="B287" s="275" t="s">
        <v>1722</v>
      </c>
      <c r="C287" s="1105"/>
      <c r="D287" s="1107"/>
      <c r="E287" s="266"/>
    </row>
    <row r="288" spans="1:5" s="76" customFormat="1" ht="14.25" customHeight="1">
      <c r="A288" s="711"/>
      <c r="B288" s="274" t="s">
        <v>1723</v>
      </c>
      <c r="C288" s="1104"/>
      <c r="D288" s="1106" t="s">
        <v>1724</v>
      </c>
      <c r="E288" s="266"/>
    </row>
    <row r="289" spans="1:5" s="76" customFormat="1" ht="14.25" customHeight="1" thickBot="1">
      <c r="A289" s="710"/>
      <c r="B289" s="275" t="s">
        <v>1725</v>
      </c>
      <c r="C289" s="1105"/>
      <c r="D289" s="1107"/>
      <c r="E289" s="266"/>
    </row>
    <row r="290" spans="1:5" s="76" customFormat="1" ht="14.25" customHeight="1">
      <c r="A290" s="273" t="s">
        <v>1726</v>
      </c>
      <c r="B290" s="1104"/>
      <c r="C290" s="1104"/>
      <c r="D290" s="1106"/>
      <c r="E290" s="266"/>
    </row>
    <row r="291" spans="1:5" s="76" customFormat="1" ht="14.25" customHeight="1" thickBot="1">
      <c r="A291" s="710" t="s">
        <v>1727</v>
      </c>
      <c r="B291" s="1105"/>
      <c r="C291" s="1105"/>
      <c r="D291" s="1107"/>
      <c r="E291" s="266"/>
    </row>
    <row r="292" spans="1:5" s="76" customFormat="1" ht="14.25" customHeight="1">
      <c r="A292" s="690" t="s">
        <v>1728</v>
      </c>
      <c r="B292" s="690"/>
      <c r="C292" s="690"/>
      <c r="D292" s="690"/>
      <c r="E292" s="278"/>
    </row>
    <row r="293" spans="1:5" s="76" customFormat="1" ht="14.25" customHeight="1">
      <c r="A293" s="10"/>
      <c r="B293" s="690"/>
      <c r="C293" s="690"/>
      <c r="D293" s="690"/>
      <c r="E293" s="278"/>
    </row>
    <row r="294" spans="1:5" s="76" customFormat="1" ht="14.25" customHeight="1">
      <c r="A294" s="10"/>
      <c r="B294" s="690"/>
      <c r="C294" s="690"/>
      <c r="D294" s="690"/>
      <c r="E294" s="278"/>
    </row>
    <row r="295" spans="1:5" s="76" customFormat="1" ht="14.25" customHeight="1">
      <c r="A295" s="10" t="s">
        <v>1729</v>
      </c>
      <c r="B295" s="690"/>
      <c r="C295" s="690"/>
      <c r="D295" s="690"/>
      <c r="E295" s="278"/>
    </row>
    <row r="296" spans="1:5" s="76" customFormat="1" ht="14.25" customHeight="1" thickBot="1">
      <c r="A296" s="690"/>
      <c r="B296" s="690"/>
      <c r="C296" s="690"/>
      <c r="D296" s="690"/>
      <c r="E296" s="278"/>
    </row>
    <row r="297" spans="1:5" s="76" customFormat="1" ht="14.25" customHeight="1" thickBot="1">
      <c r="A297" s="280" t="s">
        <v>1359</v>
      </c>
      <c r="B297" s="281" t="s">
        <v>1360</v>
      </c>
      <c r="C297" s="281" t="s">
        <v>1361</v>
      </c>
      <c r="D297" s="282" t="s">
        <v>1362</v>
      </c>
      <c r="E297" s="283"/>
    </row>
    <row r="298" spans="1:5" s="76" customFormat="1" ht="14.25" customHeight="1">
      <c r="A298" s="273" t="s">
        <v>1730</v>
      </c>
      <c r="B298" s="274" t="s">
        <v>1731</v>
      </c>
      <c r="C298" s="274" t="s">
        <v>1732</v>
      </c>
      <c r="D298" s="1106"/>
      <c r="E298" s="266"/>
    </row>
    <row r="299" spans="1:5" s="76" customFormat="1" ht="14.25" customHeight="1" thickBot="1">
      <c r="A299" s="711" t="s">
        <v>1733</v>
      </c>
      <c r="B299" s="277" t="s">
        <v>1734</v>
      </c>
      <c r="C299" s="277" t="s">
        <v>1735</v>
      </c>
      <c r="D299" s="1109"/>
      <c r="E299" s="266"/>
    </row>
    <row r="300" spans="1:5" s="76" customFormat="1" ht="14.25" customHeight="1">
      <c r="A300" s="711"/>
      <c r="B300" s="277"/>
      <c r="C300" s="274" t="s">
        <v>1736</v>
      </c>
      <c r="D300" s="1106" t="s">
        <v>1737</v>
      </c>
      <c r="E300" s="266"/>
    </row>
    <row r="301" spans="1:5" s="76" customFormat="1" ht="14.25" customHeight="1" thickBot="1">
      <c r="A301" s="711"/>
      <c r="B301" s="275"/>
      <c r="C301" s="275" t="s">
        <v>1738</v>
      </c>
      <c r="D301" s="1107"/>
      <c r="E301" s="266"/>
    </row>
    <row r="302" spans="1:5" s="76" customFormat="1" ht="14.25" customHeight="1">
      <c r="A302" s="711"/>
      <c r="B302" s="274" t="s">
        <v>1739</v>
      </c>
      <c r="C302" s="274" t="s">
        <v>1740</v>
      </c>
      <c r="D302" s="1106"/>
      <c r="E302" s="266"/>
    </row>
    <row r="303" spans="1:5" s="76" customFormat="1" ht="14.25" customHeight="1" thickBot="1">
      <c r="A303" s="711"/>
      <c r="B303" s="277" t="s">
        <v>1741</v>
      </c>
      <c r="C303" s="275" t="s">
        <v>1735</v>
      </c>
      <c r="D303" s="1107"/>
      <c r="E303" s="266"/>
    </row>
    <row r="304" spans="1:5" s="76" customFormat="1" ht="14.25" customHeight="1">
      <c r="A304" s="711"/>
      <c r="B304" s="277"/>
      <c r="C304" s="274" t="s">
        <v>1742</v>
      </c>
      <c r="D304" s="1106" t="s">
        <v>1737</v>
      </c>
      <c r="E304" s="266"/>
    </row>
    <row r="305" spans="1:5" s="76" customFormat="1" ht="14.25" customHeight="1" thickBot="1">
      <c r="A305" s="711"/>
      <c r="B305" s="275"/>
      <c r="C305" s="275" t="s">
        <v>1738</v>
      </c>
      <c r="D305" s="1107"/>
      <c r="E305" s="266"/>
    </row>
    <row r="306" spans="1:5" s="76" customFormat="1" ht="14.25" customHeight="1">
      <c r="A306" s="711"/>
      <c r="B306" s="274" t="s">
        <v>1743</v>
      </c>
      <c r="C306" s="1104"/>
      <c r="D306" s="1106"/>
      <c r="E306" s="266"/>
    </row>
    <row r="307" spans="1:5" s="76" customFormat="1" ht="14.25" customHeight="1" thickBot="1">
      <c r="A307" s="711"/>
      <c r="B307" s="275" t="s">
        <v>1744</v>
      </c>
      <c r="C307" s="1105"/>
      <c r="D307" s="1107"/>
      <c r="E307" s="266"/>
    </row>
    <row r="308" spans="1:5" s="76" customFormat="1" ht="14.25" customHeight="1">
      <c r="A308" s="711"/>
      <c r="B308" s="274" t="s">
        <v>1745</v>
      </c>
      <c r="C308" s="1104"/>
      <c r="D308" s="1106"/>
      <c r="E308" s="266"/>
    </row>
    <row r="309" spans="1:5" s="76" customFormat="1" ht="14.25" customHeight="1" thickBot="1">
      <c r="A309" s="711"/>
      <c r="B309" s="275" t="s">
        <v>1746</v>
      </c>
      <c r="C309" s="1105"/>
      <c r="D309" s="1107"/>
      <c r="E309" s="266"/>
    </row>
    <row r="310" spans="1:5" s="76" customFormat="1" ht="14.25" customHeight="1">
      <c r="A310" s="711"/>
      <c r="B310" s="274" t="s">
        <v>1747</v>
      </c>
      <c r="C310" s="1104"/>
      <c r="D310" s="1106"/>
      <c r="E310" s="266"/>
    </row>
    <row r="311" spans="1:5" s="76" customFormat="1" ht="14.25" customHeight="1" thickBot="1">
      <c r="A311" s="711"/>
      <c r="B311" s="275" t="s">
        <v>1748</v>
      </c>
      <c r="C311" s="1105"/>
      <c r="D311" s="1107"/>
      <c r="E311" s="266"/>
    </row>
    <row r="312" spans="1:5" s="76" customFormat="1" ht="14.25" customHeight="1">
      <c r="A312" s="711"/>
      <c r="B312" s="274" t="s">
        <v>1749</v>
      </c>
      <c r="C312" s="1104"/>
      <c r="D312" s="1106"/>
      <c r="E312" s="266"/>
    </row>
    <row r="313" spans="1:5" s="76" customFormat="1" ht="14.25" customHeight="1" thickBot="1">
      <c r="A313" s="711"/>
      <c r="B313" s="275" t="s">
        <v>1750</v>
      </c>
      <c r="C313" s="1105"/>
      <c r="D313" s="1107"/>
      <c r="E313" s="266"/>
    </row>
    <row r="314" spans="1:5" s="76" customFormat="1" ht="14.25" customHeight="1">
      <c r="A314" s="711"/>
      <c r="B314" s="274" t="s">
        <v>1751</v>
      </c>
      <c r="C314" s="274" t="s">
        <v>1752</v>
      </c>
      <c r="D314" s="1106" t="s">
        <v>1753</v>
      </c>
      <c r="E314" s="266"/>
    </row>
    <row r="315" spans="1:5" s="76" customFormat="1" ht="14.25" customHeight="1">
      <c r="A315" s="711"/>
      <c r="B315" s="277" t="s">
        <v>1754</v>
      </c>
      <c r="C315" s="277" t="s">
        <v>1755</v>
      </c>
      <c r="D315" s="1109"/>
      <c r="E315" s="266"/>
    </row>
    <row r="316" spans="1:5" s="76" customFormat="1" ht="14.25" customHeight="1" thickBot="1">
      <c r="A316" s="711"/>
      <c r="B316" s="277"/>
      <c r="C316" s="275"/>
      <c r="D316" s="1107"/>
      <c r="E316" s="266"/>
    </row>
    <row r="317" spans="1:5" s="76" customFormat="1" ht="14.25" customHeight="1">
      <c r="A317" s="711"/>
      <c r="B317" s="277"/>
      <c r="C317" s="274" t="s">
        <v>1756</v>
      </c>
      <c r="D317" s="1106" t="s">
        <v>1757</v>
      </c>
      <c r="E317" s="266"/>
    </row>
    <row r="318" spans="1:5" s="76" customFormat="1" ht="14.25" customHeight="1" thickBot="1">
      <c r="A318" s="711"/>
      <c r="B318" s="277"/>
      <c r="C318" s="275" t="s">
        <v>1758</v>
      </c>
      <c r="D318" s="1107"/>
      <c r="E318" s="266"/>
    </row>
    <row r="319" spans="1:5" s="76" customFormat="1" ht="14.25" customHeight="1">
      <c r="A319" s="711"/>
      <c r="B319" s="277"/>
      <c r="C319" s="274" t="s">
        <v>1759</v>
      </c>
      <c r="D319" s="1106"/>
      <c r="E319" s="266"/>
    </row>
    <row r="320" spans="1:5" s="76" customFormat="1" ht="14.25" customHeight="1" thickBot="1">
      <c r="A320" s="711"/>
      <c r="B320" s="277"/>
      <c r="C320" s="275" t="s">
        <v>1760</v>
      </c>
      <c r="D320" s="1107"/>
      <c r="E320" s="266"/>
    </row>
    <row r="321" spans="1:5" s="76" customFormat="1" ht="14.25" customHeight="1">
      <c r="A321" s="711"/>
      <c r="B321" s="277"/>
      <c r="C321" s="274" t="s">
        <v>1761</v>
      </c>
      <c r="D321" s="1106" t="s">
        <v>1762</v>
      </c>
      <c r="E321" s="266"/>
    </row>
    <row r="322" spans="1:5" s="76" customFormat="1" ht="14.25" customHeight="1" thickBot="1">
      <c r="A322" s="711"/>
      <c r="B322" s="275"/>
      <c r="C322" s="275" t="s">
        <v>1763</v>
      </c>
      <c r="D322" s="1107"/>
      <c r="E322" s="266"/>
    </row>
    <row r="323" spans="1:5" s="76" customFormat="1" ht="14.25" customHeight="1">
      <c r="A323" s="711"/>
      <c r="B323" s="274" t="s">
        <v>1764</v>
      </c>
      <c r="C323" s="274" t="s">
        <v>1765</v>
      </c>
      <c r="D323" s="1106"/>
      <c r="E323" s="266"/>
    </row>
    <row r="324" spans="1:5" s="76" customFormat="1" ht="14.25" customHeight="1" thickBot="1">
      <c r="A324" s="711"/>
      <c r="B324" s="277" t="s">
        <v>1766</v>
      </c>
      <c r="C324" s="275" t="s">
        <v>1767</v>
      </c>
      <c r="D324" s="1107"/>
      <c r="E324" s="266"/>
    </row>
    <row r="325" spans="1:5" s="76" customFormat="1" ht="14.25" customHeight="1">
      <c r="A325" s="711"/>
      <c r="B325" s="277"/>
      <c r="C325" s="274" t="s">
        <v>1768</v>
      </c>
      <c r="D325" s="1106"/>
      <c r="E325" s="266"/>
    </row>
    <row r="326" spans="1:5" s="76" customFormat="1" ht="14.25" customHeight="1" thickBot="1">
      <c r="A326" s="710"/>
      <c r="B326" s="275"/>
      <c r="C326" s="275" t="s">
        <v>1769</v>
      </c>
      <c r="D326" s="1107"/>
      <c r="E326" s="266"/>
    </row>
    <row r="327" spans="1:5" s="76" customFormat="1" ht="14.25" customHeight="1">
      <c r="A327" s="273" t="s">
        <v>1770</v>
      </c>
      <c r="B327" s="274" t="s">
        <v>1771</v>
      </c>
      <c r="C327" s="274" t="s">
        <v>1772</v>
      </c>
      <c r="D327" s="1106"/>
      <c r="E327" s="266"/>
    </row>
    <row r="328" spans="1:5" s="76" customFormat="1" ht="14.25" customHeight="1" thickBot="1">
      <c r="A328" s="711" t="s">
        <v>1773</v>
      </c>
      <c r="B328" s="277" t="s">
        <v>1774</v>
      </c>
      <c r="C328" s="275" t="s">
        <v>1775</v>
      </c>
      <c r="D328" s="1107"/>
      <c r="E328" s="266"/>
    </row>
    <row r="329" spans="1:5" s="76" customFormat="1" ht="14.25" customHeight="1">
      <c r="A329" s="711"/>
      <c r="B329" s="277"/>
      <c r="C329" s="274" t="s">
        <v>1776</v>
      </c>
      <c r="D329" s="1106"/>
      <c r="E329" s="266"/>
    </row>
    <row r="330" spans="1:5" s="76" customFormat="1" ht="14.25" customHeight="1" thickBot="1">
      <c r="A330" s="711"/>
      <c r="B330" s="275"/>
      <c r="C330" s="275" t="s">
        <v>1777</v>
      </c>
      <c r="D330" s="1107"/>
      <c r="E330" s="266"/>
    </row>
    <row r="331" spans="1:5" s="76" customFormat="1" ht="14.25" customHeight="1">
      <c r="A331" s="711"/>
      <c r="B331" s="274" t="s">
        <v>1778</v>
      </c>
      <c r="C331" s="1104"/>
      <c r="D331" s="1106"/>
      <c r="E331" s="266"/>
    </row>
    <row r="332" spans="1:5" s="76" customFormat="1" ht="14.25" customHeight="1" thickBot="1">
      <c r="A332" s="711"/>
      <c r="B332" s="275" t="s">
        <v>1779</v>
      </c>
      <c r="C332" s="1105"/>
      <c r="D332" s="1107"/>
      <c r="E332" s="266"/>
    </row>
    <row r="333" spans="1:5" s="76" customFormat="1" ht="14.25" customHeight="1">
      <c r="A333" s="711"/>
      <c r="B333" s="274" t="s">
        <v>1780</v>
      </c>
      <c r="C333" s="1104"/>
      <c r="D333" s="1106" t="s">
        <v>1781</v>
      </c>
      <c r="E333" s="266"/>
    </row>
    <row r="334" spans="1:5" s="76" customFormat="1" ht="14.25" customHeight="1" thickBot="1">
      <c r="A334" s="711"/>
      <c r="B334" s="275" t="s">
        <v>1782</v>
      </c>
      <c r="C334" s="1105"/>
      <c r="D334" s="1107"/>
      <c r="E334" s="266"/>
    </row>
    <row r="335" spans="1:5" s="76" customFormat="1" ht="14.25" customHeight="1">
      <c r="A335" s="711"/>
      <c r="B335" s="274" t="s">
        <v>1783</v>
      </c>
      <c r="C335" s="274" t="s">
        <v>1784</v>
      </c>
      <c r="D335" s="1106"/>
      <c r="E335" s="266"/>
    </row>
    <row r="336" spans="1:5" s="76" customFormat="1" ht="14.25" customHeight="1" thickBot="1">
      <c r="A336" s="711"/>
      <c r="B336" s="277" t="s">
        <v>1785</v>
      </c>
      <c r="C336" s="275" t="s">
        <v>1786</v>
      </c>
      <c r="D336" s="1107"/>
      <c r="E336" s="266"/>
    </row>
    <row r="337" spans="1:5" s="76" customFormat="1" ht="14.25" customHeight="1">
      <c r="A337" s="711"/>
      <c r="B337" s="277"/>
      <c r="C337" s="274" t="s">
        <v>1787</v>
      </c>
      <c r="D337" s="1106"/>
      <c r="E337" s="266"/>
    </row>
    <row r="338" spans="1:5" s="76" customFormat="1" ht="14.25" customHeight="1" thickBot="1">
      <c r="A338" s="711"/>
      <c r="B338" s="277"/>
      <c r="C338" s="275" t="s">
        <v>1788</v>
      </c>
      <c r="D338" s="1107"/>
      <c r="E338" s="266"/>
    </row>
    <row r="339" spans="1:5" s="76" customFormat="1" ht="14.25" customHeight="1">
      <c r="A339" s="711"/>
      <c r="B339" s="277"/>
      <c r="C339" s="274" t="s">
        <v>1789</v>
      </c>
      <c r="D339" s="1106" t="s">
        <v>1790</v>
      </c>
      <c r="E339" s="266"/>
    </row>
    <row r="340" spans="1:5" s="76" customFormat="1" ht="14.25" customHeight="1" thickBot="1">
      <c r="A340" s="711"/>
      <c r="B340" s="277"/>
      <c r="C340" s="275" t="s">
        <v>1791</v>
      </c>
      <c r="D340" s="1107"/>
      <c r="E340" s="266"/>
    </row>
    <row r="341" spans="1:5" s="76" customFormat="1" ht="14.25" customHeight="1">
      <c r="A341" s="711"/>
      <c r="B341" s="277"/>
      <c r="C341" s="274" t="s">
        <v>1792</v>
      </c>
      <c r="D341" s="1106"/>
      <c r="E341" s="266"/>
    </row>
    <row r="342" spans="1:5" s="76" customFormat="1" ht="14.25" customHeight="1" thickBot="1">
      <c r="A342" s="711"/>
      <c r="B342" s="277"/>
      <c r="C342" s="275" t="s">
        <v>1793</v>
      </c>
      <c r="D342" s="1107"/>
      <c r="E342" s="266"/>
    </row>
    <row r="343" spans="1:5" s="76" customFormat="1" ht="14.25" customHeight="1">
      <c r="A343" s="711"/>
      <c r="B343" s="277"/>
      <c r="C343" s="274" t="s">
        <v>1794</v>
      </c>
      <c r="D343" s="1106" t="s">
        <v>1795</v>
      </c>
      <c r="E343" s="266"/>
    </row>
    <row r="344" spans="1:5" s="76" customFormat="1" ht="14.25" customHeight="1" thickBot="1">
      <c r="A344" s="711"/>
      <c r="B344" s="277"/>
      <c r="C344" s="275" t="s">
        <v>1796</v>
      </c>
      <c r="D344" s="1107"/>
      <c r="E344" s="266"/>
    </row>
    <row r="345" spans="1:5" s="76" customFormat="1" ht="14.25" customHeight="1">
      <c r="A345" s="711"/>
      <c r="B345" s="277"/>
      <c r="C345" s="274" t="s">
        <v>1797</v>
      </c>
      <c r="D345" s="1106"/>
      <c r="E345" s="266"/>
    </row>
    <row r="346" spans="1:5" s="76" customFormat="1" ht="14.25" customHeight="1" thickBot="1">
      <c r="A346" s="711"/>
      <c r="B346" s="277"/>
      <c r="C346" s="275" t="s">
        <v>1798</v>
      </c>
      <c r="D346" s="1107"/>
      <c r="E346" s="266"/>
    </row>
    <row r="347" spans="1:5" s="76" customFormat="1" ht="14.25" customHeight="1">
      <c r="A347" s="711"/>
      <c r="B347" s="277"/>
      <c r="C347" s="274" t="s">
        <v>1799</v>
      </c>
      <c r="D347" s="1106" t="s">
        <v>1800</v>
      </c>
      <c r="E347" s="266"/>
    </row>
    <row r="348" spans="1:5" s="76" customFormat="1" ht="14.25" customHeight="1" thickBot="1">
      <c r="A348" s="711"/>
      <c r="B348" s="277"/>
      <c r="C348" s="275" t="s">
        <v>1801</v>
      </c>
      <c r="D348" s="1107"/>
      <c r="E348" s="266"/>
    </row>
    <row r="349" spans="1:5" s="76" customFormat="1" ht="14.25" customHeight="1">
      <c r="A349" s="711"/>
      <c r="B349" s="277"/>
      <c r="C349" s="274" t="s">
        <v>1802</v>
      </c>
      <c r="D349" s="1106"/>
      <c r="E349" s="266"/>
    </row>
    <row r="350" spans="1:5" s="76" customFormat="1" ht="14.25" customHeight="1" thickBot="1">
      <c r="A350" s="711"/>
      <c r="B350" s="277"/>
      <c r="C350" s="275" t="s">
        <v>1803</v>
      </c>
      <c r="D350" s="1107"/>
      <c r="E350" s="266"/>
    </row>
    <row r="351" spans="1:5" s="76" customFormat="1" ht="14.25" customHeight="1">
      <c r="A351" s="711"/>
      <c r="B351" s="277"/>
      <c r="C351" s="274" t="s">
        <v>1804</v>
      </c>
      <c r="D351" s="1106"/>
      <c r="E351" s="266"/>
    </row>
    <row r="352" spans="1:5" s="76" customFormat="1" ht="14.25" customHeight="1" thickBot="1">
      <c r="A352" s="711"/>
      <c r="B352" s="277"/>
      <c r="C352" s="275" t="s">
        <v>1805</v>
      </c>
      <c r="D352" s="1107"/>
      <c r="E352" s="266"/>
    </row>
    <row r="353" spans="1:5" s="76" customFormat="1" ht="14.25" customHeight="1">
      <c r="A353" s="711"/>
      <c r="B353" s="277"/>
      <c r="C353" s="274" t="s">
        <v>1806</v>
      </c>
      <c r="D353" s="1106"/>
      <c r="E353" s="266"/>
    </row>
    <row r="354" spans="1:5" s="76" customFormat="1" ht="14.25" customHeight="1" thickBot="1">
      <c r="A354" s="711"/>
      <c r="B354" s="277"/>
      <c r="C354" s="275" t="s">
        <v>1807</v>
      </c>
      <c r="D354" s="1107"/>
      <c r="E354" s="266"/>
    </row>
    <row r="355" spans="1:5" s="76" customFormat="1" ht="14.25" customHeight="1">
      <c r="A355" s="711"/>
      <c r="B355" s="277"/>
      <c r="C355" s="274" t="s">
        <v>1808</v>
      </c>
      <c r="D355" s="1106" t="s">
        <v>1809</v>
      </c>
      <c r="E355" s="266"/>
    </row>
    <row r="356" spans="1:5" s="76" customFormat="1" ht="14.25" customHeight="1" thickBot="1">
      <c r="A356" s="711"/>
      <c r="B356" s="277"/>
      <c r="C356" s="275" t="s">
        <v>1810</v>
      </c>
      <c r="D356" s="1107"/>
      <c r="E356" s="266"/>
    </row>
    <row r="357" spans="1:5" s="76" customFormat="1" ht="14.25" customHeight="1">
      <c r="A357" s="711"/>
      <c r="B357" s="277"/>
      <c r="C357" s="274" t="s">
        <v>1811</v>
      </c>
      <c r="D357" s="1106" t="s">
        <v>1812</v>
      </c>
      <c r="E357" s="266"/>
    </row>
    <row r="358" spans="1:5" s="76" customFormat="1" ht="14.25" customHeight="1" thickBot="1">
      <c r="A358" s="711"/>
      <c r="B358" s="275"/>
      <c r="C358" s="275" t="s">
        <v>1813</v>
      </c>
      <c r="D358" s="1107"/>
      <c r="E358" s="266"/>
    </row>
    <row r="359" spans="1:5" s="76" customFormat="1" ht="14.25" customHeight="1">
      <c r="A359" s="711"/>
      <c r="B359" s="274" t="s">
        <v>1814</v>
      </c>
      <c r="C359" s="1110"/>
      <c r="D359" s="1106" t="s">
        <v>1815</v>
      </c>
      <c r="E359" s="266"/>
    </row>
    <row r="360" spans="1:5" s="76" customFormat="1" ht="14.25" customHeight="1" thickBot="1">
      <c r="A360" s="711"/>
      <c r="B360" s="275" t="s">
        <v>1816</v>
      </c>
      <c r="C360" s="1111"/>
      <c r="D360" s="1107"/>
      <c r="E360" s="266"/>
    </row>
    <row r="361" spans="1:5" s="76" customFormat="1" ht="14.25" customHeight="1">
      <c r="A361" s="711"/>
      <c r="B361" s="274" t="s">
        <v>1817</v>
      </c>
      <c r="C361" s="1110"/>
      <c r="D361" s="1106"/>
      <c r="E361" s="266"/>
    </row>
    <row r="362" spans="1:5" s="76" customFormat="1" ht="14.25" customHeight="1" thickBot="1">
      <c r="A362" s="710"/>
      <c r="B362" s="275" t="s">
        <v>1818</v>
      </c>
      <c r="C362" s="1111"/>
      <c r="D362" s="1107"/>
      <c r="E362" s="266"/>
    </row>
    <row r="363" spans="1:5" s="76" customFormat="1" ht="14.25" customHeight="1">
      <c r="A363" s="273" t="s">
        <v>1819</v>
      </c>
      <c r="B363" s="274" t="s">
        <v>1820</v>
      </c>
      <c r="C363" s="1104"/>
      <c r="D363" s="1106"/>
      <c r="E363" s="266"/>
    </row>
    <row r="364" spans="1:5" s="76" customFormat="1" ht="14.25" customHeight="1" thickBot="1">
      <c r="A364" s="711" t="s">
        <v>1821</v>
      </c>
      <c r="B364" s="275" t="s">
        <v>1822</v>
      </c>
      <c r="C364" s="1105"/>
      <c r="D364" s="1107"/>
      <c r="E364" s="266"/>
    </row>
    <row r="365" spans="1:5" s="76" customFormat="1" ht="14.25" customHeight="1">
      <c r="A365" s="711"/>
      <c r="B365" s="274" t="s">
        <v>1823</v>
      </c>
      <c r="C365" s="1104"/>
      <c r="D365" s="1106" t="s">
        <v>1824</v>
      </c>
      <c r="E365" s="266"/>
    </row>
    <row r="366" spans="1:5" s="76" customFormat="1" ht="14.25" customHeight="1" thickBot="1">
      <c r="A366" s="711"/>
      <c r="B366" s="275" t="s">
        <v>1825</v>
      </c>
      <c r="C366" s="1105"/>
      <c r="D366" s="1107"/>
      <c r="E366" s="266"/>
    </row>
    <row r="367" spans="1:5" s="76" customFormat="1" ht="14.25" customHeight="1">
      <c r="A367" s="711"/>
      <c r="B367" s="274" t="s">
        <v>1826</v>
      </c>
      <c r="C367" s="1104"/>
      <c r="D367" s="1106"/>
      <c r="E367" s="266"/>
    </row>
    <row r="368" spans="1:5" s="76" customFormat="1" ht="14.25" customHeight="1" thickBot="1">
      <c r="A368" s="711"/>
      <c r="B368" s="275" t="s">
        <v>1827</v>
      </c>
      <c r="C368" s="1105"/>
      <c r="D368" s="1107"/>
      <c r="E368" s="266"/>
    </row>
    <row r="369" spans="1:5" s="76" customFormat="1" ht="14.25" customHeight="1">
      <c r="A369" s="711"/>
      <c r="B369" s="274" t="s">
        <v>1828</v>
      </c>
      <c r="C369" s="274" t="s">
        <v>1829</v>
      </c>
      <c r="D369" s="1106"/>
      <c r="E369" s="266"/>
    </row>
    <row r="370" spans="1:5" s="76" customFormat="1" ht="14.25" customHeight="1" thickBot="1">
      <c r="A370" s="711"/>
      <c r="B370" s="277" t="s">
        <v>1830</v>
      </c>
      <c r="C370" s="275" t="s">
        <v>1831</v>
      </c>
      <c r="D370" s="1107"/>
      <c r="E370" s="266"/>
    </row>
    <row r="371" spans="1:5" s="76" customFormat="1" ht="14.25" customHeight="1">
      <c r="A371" s="711"/>
      <c r="B371" s="277"/>
      <c r="C371" s="274" t="s">
        <v>1832</v>
      </c>
      <c r="D371" s="1106"/>
      <c r="E371" s="266"/>
    </row>
    <row r="372" spans="1:5" s="76" customFormat="1" ht="14.25" customHeight="1" thickBot="1">
      <c r="A372" s="711"/>
      <c r="B372" s="277"/>
      <c r="C372" s="275" t="s">
        <v>1833</v>
      </c>
      <c r="D372" s="1107"/>
      <c r="E372" s="266"/>
    </row>
    <row r="373" spans="1:5" s="76" customFormat="1" ht="14.25" customHeight="1">
      <c r="A373" s="711"/>
      <c r="B373" s="277"/>
      <c r="C373" s="274" t="s">
        <v>1834</v>
      </c>
      <c r="D373" s="1106"/>
      <c r="E373" s="266"/>
    </row>
    <row r="374" spans="1:5" s="76" customFormat="1" ht="14.25" customHeight="1" thickBot="1">
      <c r="A374" s="711"/>
      <c r="B374" s="275"/>
      <c r="C374" s="275" t="s">
        <v>1835</v>
      </c>
      <c r="D374" s="1107"/>
      <c r="E374" s="266"/>
    </row>
    <row r="375" spans="1:5" s="76" customFormat="1" ht="14.25" customHeight="1">
      <c r="A375" s="711"/>
      <c r="B375" s="274" t="s">
        <v>1836</v>
      </c>
      <c r="C375" s="1104"/>
      <c r="D375" s="1106" t="s">
        <v>1837</v>
      </c>
      <c r="E375" s="266"/>
    </row>
    <row r="376" spans="1:5" s="76" customFormat="1" ht="14.25" customHeight="1">
      <c r="A376" s="711"/>
      <c r="B376" s="277" t="s">
        <v>1838</v>
      </c>
      <c r="C376" s="1108"/>
      <c r="D376" s="1109"/>
      <c r="E376" s="266"/>
    </row>
    <row r="377" spans="1:5" s="76" customFormat="1" ht="14.25" customHeight="1" thickBot="1">
      <c r="A377" s="711"/>
      <c r="B377" s="275"/>
      <c r="C377" s="1105"/>
      <c r="D377" s="1107"/>
      <c r="E377" s="266"/>
    </row>
    <row r="378" spans="1:5" s="76" customFormat="1" ht="14.25" customHeight="1">
      <c r="A378" s="711"/>
      <c r="B378" s="274" t="s">
        <v>1839</v>
      </c>
      <c r="C378" s="1104"/>
      <c r="D378" s="1106"/>
      <c r="E378" s="266"/>
    </row>
    <row r="379" spans="1:5" s="76" customFormat="1" ht="14.25" customHeight="1">
      <c r="A379" s="711"/>
      <c r="B379" s="277" t="s">
        <v>1840</v>
      </c>
      <c r="C379" s="1108"/>
      <c r="D379" s="1109"/>
      <c r="E379" s="266"/>
    </row>
    <row r="380" spans="1:5" s="76" customFormat="1" ht="14.25" customHeight="1" thickBot="1">
      <c r="A380" s="710"/>
      <c r="B380" s="275"/>
      <c r="C380" s="1105"/>
      <c r="D380" s="1107"/>
      <c r="E380" s="266"/>
    </row>
    <row r="381" spans="1:5" s="76" customFormat="1" ht="14.25" customHeight="1">
      <c r="A381" s="273" t="s">
        <v>1841</v>
      </c>
      <c r="B381" s="274" t="s">
        <v>1842</v>
      </c>
      <c r="C381" s="1104"/>
      <c r="D381" s="1106"/>
      <c r="E381" s="266"/>
    </row>
    <row r="382" spans="1:5" s="76" customFormat="1" ht="14.25" customHeight="1" thickBot="1">
      <c r="A382" s="711" t="s">
        <v>1843</v>
      </c>
      <c r="B382" s="275" t="s">
        <v>1844</v>
      </c>
      <c r="C382" s="1105"/>
      <c r="D382" s="1107"/>
      <c r="E382" s="266"/>
    </row>
    <row r="383" spans="1:5" s="76" customFormat="1" ht="14.25" customHeight="1">
      <c r="A383" s="711"/>
      <c r="B383" s="274" t="s">
        <v>1845</v>
      </c>
      <c r="C383" s="1104"/>
      <c r="D383" s="1106"/>
      <c r="E383" s="266"/>
    </row>
    <row r="384" spans="1:5" s="76" customFormat="1" ht="14.25" customHeight="1" thickBot="1">
      <c r="A384" s="711"/>
      <c r="B384" s="275" t="s">
        <v>1846</v>
      </c>
      <c r="C384" s="1105"/>
      <c r="D384" s="1107"/>
      <c r="E384" s="266"/>
    </row>
    <row r="385" spans="1:5" s="76" customFormat="1" ht="14.25" customHeight="1">
      <c r="A385" s="711"/>
      <c r="B385" s="274" t="s">
        <v>1847</v>
      </c>
      <c r="C385" s="1104"/>
      <c r="D385" s="1106"/>
      <c r="E385" s="266"/>
    </row>
    <row r="386" spans="1:5" s="76" customFormat="1" ht="14.25" customHeight="1" thickBot="1">
      <c r="A386" s="710"/>
      <c r="B386" s="275" t="s">
        <v>1848</v>
      </c>
      <c r="C386" s="1105"/>
      <c r="D386" s="1107"/>
      <c r="E386" s="266"/>
    </row>
    <row r="387" spans="1:5" s="76" customFormat="1" ht="14.25" customHeight="1">
      <c r="A387" s="273" t="s">
        <v>1849</v>
      </c>
      <c r="B387" s="274" t="s">
        <v>1850</v>
      </c>
      <c r="C387" s="1104"/>
      <c r="D387" s="1106" t="s">
        <v>1851</v>
      </c>
      <c r="E387" s="266"/>
    </row>
    <row r="388" spans="1:5" s="76" customFormat="1" ht="14.25" customHeight="1" thickBot="1">
      <c r="A388" s="711" t="s">
        <v>1852</v>
      </c>
      <c r="B388" s="275" t="s">
        <v>1853</v>
      </c>
      <c r="C388" s="1105"/>
      <c r="D388" s="1107"/>
      <c r="E388" s="266"/>
    </row>
    <row r="389" spans="1:5" s="76" customFormat="1" ht="14.25" customHeight="1">
      <c r="A389" s="711"/>
      <c r="B389" s="274" t="s">
        <v>1854</v>
      </c>
      <c r="C389" s="1104"/>
      <c r="D389" s="1106" t="s">
        <v>1855</v>
      </c>
      <c r="E389" s="266"/>
    </row>
    <row r="390" spans="1:5" s="76" customFormat="1" ht="14.25" customHeight="1" thickBot="1">
      <c r="A390" s="711"/>
      <c r="B390" s="275" t="s">
        <v>1856</v>
      </c>
      <c r="C390" s="1105"/>
      <c r="D390" s="1107"/>
      <c r="E390" s="266"/>
    </row>
    <row r="391" spans="1:5" s="76" customFormat="1" ht="14.25" customHeight="1">
      <c r="A391" s="711"/>
      <c r="B391" s="274" t="s">
        <v>1857</v>
      </c>
      <c r="C391" s="1104"/>
      <c r="D391" s="1106" t="s">
        <v>1858</v>
      </c>
      <c r="E391" s="266"/>
    </row>
    <row r="392" spans="1:5" s="76" customFormat="1" ht="14.25" customHeight="1" thickBot="1">
      <c r="A392" s="711"/>
      <c r="B392" s="275" t="s">
        <v>1859</v>
      </c>
      <c r="C392" s="1105"/>
      <c r="D392" s="1107"/>
      <c r="E392" s="266"/>
    </row>
    <row r="393" spans="1:5" s="76" customFormat="1" ht="14.25" customHeight="1">
      <c r="A393" s="711"/>
      <c r="B393" s="274" t="s">
        <v>1860</v>
      </c>
      <c r="C393" s="1104"/>
      <c r="D393" s="1106"/>
      <c r="E393" s="266"/>
    </row>
    <row r="394" spans="1:5" s="76" customFormat="1" ht="14.25" customHeight="1" thickBot="1">
      <c r="A394" s="711"/>
      <c r="B394" s="275" t="s">
        <v>1861</v>
      </c>
      <c r="C394" s="1105"/>
      <c r="D394" s="1107"/>
      <c r="E394" s="266"/>
    </row>
    <row r="395" spans="1:5" s="76" customFormat="1" ht="14.25" customHeight="1">
      <c r="A395" s="711"/>
      <c r="B395" s="274" t="s">
        <v>1862</v>
      </c>
      <c r="C395" s="1104"/>
      <c r="D395" s="1106"/>
      <c r="E395" s="266"/>
    </row>
    <row r="396" spans="1:5" s="76" customFormat="1" ht="14.25" customHeight="1" thickBot="1">
      <c r="A396" s="711"/>
      <c r="B396" s="275" t="s">
        <v>1863</v>
      </c>
      <c r="C396" s="1105"/>
      <c r="D396" s="1107"/>
      <c r="E396" s="266"/>
    </row>
    <row r="397" spans="1:5" s="76" customFormat="1" ht="14.25" customHeight="1">
      <c r="A397" s="711"/>
      <c r="B397" s="274" t="s">
        <v>1864</v>
      </c>
      <c r="C397" s="1104"/>
      <c r="D397" s="1106"/>
      <c r="E397" s="266"/>
    </row>
    <row r="398" spans="1:5" s="76" customFormat="1" ht="14.25" customHeight="1" thickBot="1">
      <c r="A398" s="711"/>
      <c r="B398" s="275" t="s">
        <v>1865</v>
      </c>
      <c r="C398" s="1105"/>
      <c r="D398" s="1107"/>
      <c r="E398" s="266"/>
    </row>
    <row r="399" spans="1:5" s="76" customFormat="1" ht="14.25" customHeight="1">
      <c r="A399" s="711"/>
      <c r="B399" s="274" t="s">
        <v>1866</v>
      </c>
      <c r="C399" s="1104"/>
      <c r="D399" s="1106" t="s">
        <v>1867</v>
      </c>
      <c r="E399" s="266"/>
    </row>
    <row r="400" spans="1:5" s="76" customFormat="1" ht="14.25" customHeight="1" thickBot="1">
      <c r="A400" s="710"/>
      <c r="B400" s="275" t="s">
        <v>1868</v>
      </c>
      <c r="C400" s="1105"/>
      <c r="D400" s="1107"/>
      <c r="E400" s="266"/>
    </row>
    <row r="401" spans="1:5" s="76" customFormat="1" ht="14.25" customHeight="1">
      <c r="A401" s="273" t="s">
        <v>1869</v>
      </c>
      <c r="B401" s="274" t="s">
        <v>1870</v>
      </c>
      <c r="C401" s="1104"/>
      <c r="D401" s="1106" t="s">
        <v>1871</v>
      </c>
      <c r="E401" s="266"/>
    </row>
    <row r="402" spans="1:5" s="76" customFormat="1" ht="14.25" customHeight="1" thickBot="1">
      <c r="A402" s="711" t="s">
        <v>1872</v>
      </c>
      <c r="B402" s="275" t="s">
        <v>1873</v>
      </c>
      <c r="C402" s="1105"/>
      <c r="D402" s="1107"/>
      <c r="E402" s="266"/>
    </row>
    <row r="403" spans="1:5" s="76" customFormat="1" ht="14.25" customHeight="1">
      <c r="A403" s="711"/>
      <c r="B403" s="274" t="s">
        <v>1874</v>
      </c>
      <c r="C403" s="1104"/>
      <c r="D403" s="1106"/>
      <c r="E403" s="266"/>
    </row>
    <row r="404" spans="1:5" s="76" customFormat="1" ht="14.25" customHeight="1" thickBot="1">
      <c r="A404" s="711"/>
      <c r="B404" s="275" t="s">
        <v>1875</v>
      </c>
      <c r="C404" s="1105"/>
      <c r="D404" s="1107"/>
      <c r="E404" s="266"/>
    </row>
    <row r="405" spans="1:5" s="76" customFormat="1" ht="14.25" customHeight="1">
      <c r="A405" s="711"/>
      <c r="B405" s="274" t="s">
        <v>1876</v>
      </c>
      <c r="C405" s="1104"/>
      <c r="D405" s="1106"/>
      <c r="E405" s="266"/>
    </row>
    <row r="406" spans="1:5" s="76" customFormat="1" ht="14.25" customHeight="1" thickBot="1">
      <c r="A406" s="711"/>
      <c r="B406" s="275" t="s">
        <v>1877</v>
      </c>
      <c r="C406" s="1105"/>
      <c r="D406" s="1107"/>
      <c r="E406" s="266"/>
    </row>
    <row r="407" spans="1:5" s="76" customFormat="1" ht="14.25" customHeight="1">
      <c r="A407" s="711"/>
      <c r="B407" s="274" t="s">
        <v>1878</v>
      </c>
      <c r="C407" s="1104"/>
      <c r="D407" s="1106"/>
      <c r="E407" s="266"/>
    </row>
    <row r="408" spans="1:5" s="76" customFormat="1" ht="14.25" customHeight="1" thickBot="1">
      <c r="A408" s="711"/>
      <c r="B408" s="275" t="s">
        <v>1879</v>
      </c>
      <c r="C408" s="1105"/>
      <c r="D408" s="1107"/>
      <c r="E408" s="266"/>
    </row>
    <row r="409" spans="1:5" s="76" customFormat="1" ht="14.25" customHeight="1">
      <c r="A409" s="711"/>
      <c r="B409" s="274" t="s">
        <v>1880</v>
      </c>
      <c r="C409" s="1104"/>
      <c r="D409" s="1106"/>
      <c r="E409" s="266"/>
    </row>
    <row r="410" spans="1:5" s="76" customFormat="1" ht="14.25" customHeight="1" thickBot="1">
      <c r="A410" s="711"/>
      <c r="B410" s="275" t="s">
        <v>1881</v>
      </c>
      <c r="C410" s="1105"/>
      <c r="D410" s="1107"/>
      <c r="E410" s="266"/>
    </row>
    <row r="411" spans="1:5" s="76" customFormat="1" ht="14.25" customHeight="1">
      <c r="A411" s="711"/>
      <c r="B411" s="274" t="s">
        <v>1882</v>
      </c>
      <c r="C411" s="1104"/>
      <c r="D411" s="1106"/>
      <c r="E411" s="266"/>
    </row>
    <row r="412" spans="1:5" s="76" customFormat="1" ht="14.25" customHeight="1" thickBot="1">
      <c r="A412" s="711"/>
      <c r="B412" s="275" t="s">
        <v>1883</v>
      </c>
      <c r="C412" s="1105"/>
      <c r="D412" s="1107"/>
      <c r="E412" s="266"/>
    </row>
    <row r="413" spans="1:5" s="76" customFormat="1" ht="14.25" customHeight="1">
      <c r="A413" s="711"/>
      <c r="B413" s="274" t="s">
        <v>1884</v>
      </c>
      <c r="C413" s="1104"/>
      <c r="D413" s="1106" t="s">
        <v>1885</v>
      </c>
      <c r="E413" s="266"/>
    </row>
    <row r="414" spans="1:5" s="76" customFormat="1" ht="14.25" customHeight="1" thickBot="1">
      <c r="A414" s="711"/>
      <c r="B414" s="275" t="s">
        <v>1886</v>
      </c>
      <c r="C414" s="1105"/>
      <c r="D414" s="1107"/>
      <c r="E414" s="266"/>
    </row>
    <row r="415" spans="1:5" s="76" customFormat="1" ht="14.25" customHeight="1">
      <c r="A415" s="711"/>
      <c r="B415" s="274" t="s">
        <v>1887</v>
      </c>
      <c r="C415" s="1104"/>
      <c r="D415" s="1106" t="s">
        <v>1888</v>
      </c>
      <c r="E415" s="266"/>
    </row>
    <row r="416" spans="1:5" s="76" customFormat="1" ht="14.25" customHeight="1" thickBot="1">
      <c r="A416" s="710"/>
      <c r="B416" s="275" t="s">
        <v>1889</v>
      </c>
      <c r="C416" s="1105"/>
      <c r="D416" s="1107"/>
      <c r="E416" s="266"/>
    </row>
    <row r="417" spans="1:5" s="76" customFormat="1" ht="14.25" customHeight="1">
      <c r="A417" s="273" t="s">
        <v>1890</v>
      </c>
      <c r="B417" s="274" t="s">
        <v>1891</v>
      </c>
      <c r="C417" s="1104"/>
      <c r="D417" s="1106" t="s">
        <v>1892</v>
      </c>
      <c r="E417" s="266"/>
    </row>
    <row r="418" spans="1:5" s="76" customFormat="1" ht="14.25" customHeight="1" thickBot="1">
      <c r="A418" s="711" t="s">
        <v>1893</v>
      </c>
      <c r="B418" s="275" t="s">
        <v>1894</v>
      </c>
      <c r="C418" s="1105"/>
      <c r="D418" s="1107"/>
      <c r="E418" s="266"/>
    </row>
    <row r="419" spans="1:5" s="76" customFormat="1" ht="14.25" customHeight="1">
      <c r="A419" s="711"/>
      <c r="B419" s="274" t="s">
        <v>1895</v>
      </c>
      <c r="C419" s="1104"/>
      <c r="D419" s="1106" t="s">
        <v>1896</v>
      </c>
      <c r="E419" s="266"/>
    </row>
    <row r="420" spans="1:5" s="76" customFormat="1" ht="14.25" customHeight="1" thickBot="1">
      <c r="A420" s="711"/>
      <c r="B420" s="275" t="s">
        <v>1897</v>
      </c>
      <c r="C420" s="1105"/>
      <c r="D420" s="1107"/>
      <c r="E420" s="266"/>
    </row>
    <row r="421" spans="1:5" s="76" customFormat="1" ht="14.25" customHeight="1">
      <c r="A421" s="711"/>
      <c r="B421" s="274" t="s">
        <v>1898</v>
      </c>
      <c r="C421" s="1104"/>
      <c r="D421" s="1106" t="s">
        <v>1899</v>
      </c>
      <c r="E421" s="266"/>
    </row>
    <row r="422" spans="1:5" s="76" customFormat="1" ht="14.25" customHeight="1" thickBot="1">
      <c r="A422" s="711"/>
      <c r="B422" s="275" t="s">
        <v>1900</v>
      </c>
      <c r="C422" s="1105"/>
      <c r="D422" s="1107"/>
      <c r="E422" s="266"/>
    </row>
    <row r="423" spans="1:5" s="76" customFormat="1" ht="14.25" customHeight="1">
      <c r="A423" s="711"/>
      <c r="B423" s="274" t="s">
        <v>1901</v>
      </c>
      <c r="C423" s="1104"/>
      <c r="D423" s="1106" t="s">
        <v>1902</v>
      </c>
      <c r="E423" s="266"/>
    </row>
    <row r="424" spans="1:5" s="76" customFormat="1" ht="14.25" customHeight="1" thickBot="1">
      <c r="A424" s="711"/>
      <c r="B424" s="275" t="s">
        <v>1903</v>
      </c>
      <c r="C424" s="1105"/>
      <c r="D424" s="1107"/>
      <c r="E424" s="266"/>
    </row>
    <row r="425" spans="1:5" s="76" customFormat="1" ht="14.25" customHeight="1">
      <c r="A425" s="711"/>
      <c r="B425" s="274" t="s">
        <v>1904</v>
      </c>
      <c r="C425" s="1104"/>
      <c r="D425" s="1106"/>
      <c r="E425" s="266"/>
    </row>
    <row r="426" spans="1:5" s="76" customFormat="1" ht="14.25" customHeight="1" thickBot="1">
      <c r="A426" s="711"/>
      <c r="B426" s="275" t="s">
        <v>1905</v>
      </c>
      <c r="C426" s="1105"/>
      <c r="D426" s="1107"/>
      <c r="E426" s="266"/>
    </row>
    <row r="427" spans="1:5" s="76" customFormat="1" ht="14.25" customHeight="1">
      <c r="A427" s="711"/>
      <c r="B427" s="274" t="s">
        <v>1906</v>
      </c>
      <c r="C427" s="1104"/>
      <c r="D427" s="1106"/>
      <c r="E427" s="266"/>
    </row>
    <row r="428" spans="1:5" s="76" customFormat="1" ht="14.25" customHeight="1" thickBot="1">
      <c r="A428" s="711"/>
      <c r="B428" s="275" t="s">
        <v>1907</v>
      </c>
      <c r="C428" s="1105"/>
      <c r="D428" s="1107"/>
      <c r="E428" s="266"/>
    </row>
    <row r="429" spans="1:5" s="76" customFormat="1" ht="14.25" customHeight="1">
      <c r="A429" s="711"/>
      <c r="B429" s="274" t="s">
        <v>1908</v>
      </c>
      <c r="C429" s="1104"/>
      <c r="D429" s="1106" t="s">
        <v>1909</v>
      </c>
      <c r="E429" s="266"/>
    </row>
    <row r="430" spans="1:5" s="76" customFormat="1" ht="14.25" customHeight="1" thickBot="1">
      <c r="A430" s="711"/>
      <c r="B430" s="275" t="s">
        <v>1910</v>
      </c>
      <c r="C430" s="1105"/>
      <c r="D430" s="1107"/>
      <c r="E430" s="266"/>
    </row>
    <row r="431" spans="1:5" s="76" customFormat="1" ht="14.25" customHeight="1">
      <c r="A431" s="711"/>
      <c r="B431" s="274" t="s">
        <v>1911</v>
      </c>
      <c r="C431" s="1104"/>
      <c r="D431" s="1106" t="s">
        <v>1912</v>
      </c>
      <c r="E431" s="266"/>
    </row>
    <row r="432" spans="1:5" s="76" customFormat="1" ht="14.25" customHeight="1" thickBot="1">
      <c r="A432" s="711"/>
      <c r="B432" s="275" t="s">
        <v>1913</v>
      </c>
      <c r="C432" s="1105"/>
      <c r="D432" s="1107"/>
      <c r="E432" s="266"/>
    </row>
    <row r="433" spans="1:5" s="76" customFormat="1" ht="14.25" customHeight="1">
      <c r="A433" s="711"/>
      <c r="B433" s="274" t="s">
        <v>1914</v>
      </c>
      <c r="C433" s="1104"/>
      <c r="D433" s="1106"/>
      <c r="E433" s="266"/>
    </row>
    <row r="434" spans="1:5" s="76" customFormat="1" ht="14.25" customHeight="1" thickBot="1">
      <c r="A434" s="711"/>
      <c r="B434" s="275" t="s">
        <v>1915</v>
      </c>
      <c r="C434" s="1105"/>
      <c r="D434" s="1107"/>
      <c r="E434" s="266"/>
    </row>
    <row r="435" spans="1:5" s="76" customFormat="1" ht="14.25" customHeight="1">
      <c r="A435" s="711"/>
      <c r="B435" s="274" t="s">
        <v>1916</v>
      </c>
      <c r="C435" s="1104"/>
      <c r="D435" s="1106"/>
      <c r="E435" s="266"/>
    </row>
    <row r="436" spans="1:5" s="76" customFormat="1" ht="14.25" customHeight="1" thickBot="1">
      <c r="A436" s="710"/>
      <c r="B436" s="275" t="s">
        <v>1917</v>
      </c>
      <c r="C436" s="1105"/>
      <c r="D436" s="1107"/>
      <c r="E436" s="266"/>
    </row>
    <row r="437" spans="1:5" s="76" customFormat="1" ht="14.25" customHeight="1">
      <c r="A437" s="273" t="s">
        <v>1918</v>
      </c>
      <c r="B437" s="274" t="s">
        <v>1919</v>
      </c>
      <c r="C437" s="1104"/>
      <c r="D437" s="1106"/>
      <c r="E437" s="266"/>
    </row>
    <row r="438" spans="1:5" s="76" customFormat="1" ht="14.25" customHeight="1" thickBot="1">
      <c r="A438" s="711" t="s">
        <v>1920</v>
      </c>
      <c r="B438" s="277" t="s">
        <v>1921</v>
      </c>
      <c r="C438" s="1108"/>
      <c r="D438" s="1109"/>
      <c r="E438" s="266"/>
    </row>
    <row r="439" spans="1:5" s="76" customFormat="1" ht="14.25" customHeight="1">
      <c r="A439" s="711"/>
      <c r="B439" s="274" t="s">
        <v>1922</v>
      </c>
      <c r="C439" s="1104"/>
      <c r="D439" s="1106"/>
      <c r="E439" s="266"/>
    </row>
    <row r="440" spans="1:5" s="76" customFormat="1" ht="14.25" customHeight="1" thickBot="1">
      <c r="A440" s="711"/>
      <c r="B440" s="275" t="s">
        <v>1923</v>
      </c>
      <c r="C440" s="1105"/>
      <c r="D440" s="1107"/>
      <c r="E440" s="266"/>
    </row>
    <row r="441" spans="1:5" s="76" customFormat="1" ht="14.25" customHeight="1">
      <c r="A441" s="711"/>
      <c r="B441" s="274" t="s">
        <v>1924</v>
      </c>
      <c r="C441" s="1104"/>
      <c r="D441" s="1106"/>
      <c r="E441" s="266"/>
    </row>
    <row r="442" spans="1:5" s="76" customFormat="1" ht="14.25" customHeight="1" thickBot="1">
      <c r="A442" s="711"/>
      <c r="B442" s="275" t="s">
        <v>1925</v>
      </c>
      <c r="C442" s="1105"/>
      <c r="D442" s="1107"/>
      <c r="E442" s="266"/>
    </row>
    <row r="443" spans="1:5" s="76" customFormat="1" ht="14.25" customHeight="1">
      <c r="A443" s="711"/>
      <c r="B443" s="274" t="s">
        <v>1926</v>
      </c>
      <c r="C443" s="1104"/>
      <c r="D443" s="1106" t="s">
        <v>1927</v>
      </c>
      <c r="E443" s="266"/>
    </row>
    <row r="444" spans="1:5" s="76" customFormat="1" ht="14.25" customHeight="1" thickBot="1">
      <c r="A444" s="711"/>
      <c r="B444" s="275" t="s">
        <v>1928</v>
      </c>
      <c r="C444" s="1105"/>
      <c r="D444" s="1107"/>
      <c r="E444" s="266"/>
    </row>
    <row r="445" spans="1:5" s="76" customFormat="1" ht="14.25" customHeight="1">
      <c r="A445" s="711"/>
      <c r="B445" s="274" t="s">
        <v>1929</v>
      </c>
      <c r="C445" s="1104"/>
      <c r="D445" s="1106"/>
      <c r="E445" s="266"/>
    </row>
    <row r="446" spans="1:5" s="76" customFormat="1" ht="14.25" customHeight="1" thickBot="1">
      <c r="A446" s="711"/>
      <c r="B446" s="275" t="s">
        <v>1930</v>
      </c>
      <c r="C446" s="1105"/>
      <c r="D446" s="1107"/>
      <c r="E446" s="266"/>
    </row>
    <row r="447" spans="1:5" s="76" customFormat="1" ht="14.25" customHeight="1">
      <c r="A447" s="711"/>
      <c r="B447" s="274" t="s">
        <v>1931</v>
      </c>
      <c r="C447" s="1104"/>
      <c r="D447" s="1106"/>
      <c r="E447" s="266"/>
    </row>
    <row r="448" spans="1:5" s="76" customFormat="1" ht="14.25" customHeight="1" thickBot="1">
      <c r="A448" s="711"/>
      <c r="B448" s="275" t="s">
        <v>1932</v>
      </c>
      <c r="C448" s="1105"/>
      <c r="D448" s="1107"/>
      <c r="E448" s="266"/>
    </row>
    <row r="449" spans="1:5" s="76" customFormat="1" ht="14.25" customHeight="1">
      <c r="A449" s="711"/>
      <c r="B449" s="274" t="s">
        <v>1933</v>
      </c>
      <c r="C449" s="1104"/>
      <c r="D449" s="1106" t="s">
        <v>1934</v>
      </c>
      <c r="E449" s="266"/>
    </row>
    <row r="450" spans="1:5" s="76" customFormat="1" ht="14.25" customHeight="1" thickBot="1">
      <c r="A450" s="711"/>
      <c r="B450" s="275" t="s">
        <v>1935</v>
      </c>
      <c r="C450" s="1105"/>
      <c r="D450" s="1107"/>
      <c r="E450" s="266"/>
    </row>
    <row r="451" spans="1:5" s="76" customFormat="1" ht="14.25" customHeight="1">
      <c r="A451" s="711"/>
      <c r="B451" s="274" t="s">
        <v>1936</v>
      </c>
      <c r="C451" s="1104"/>
      <c r="D451" s="1106"/>
      <c r="E451" s="266"/>
    </row>
    <row r="452" spans="1:5" s="76" customFormat="1" ht="14.25" customHeight="1" thickBot="1">
      <c r="A452" s="710"/>
      <c r="B452" s="275" t="s">
        <v>1937</v>
      </c>
      <c r="C452" s="1105"/>
      <c r="D452" s="1107"/>
      <c r="E452" s="266"/>
    </row>
    <row r="453" spans="1:5" s="76" customFormat="1" ht="14.25" customHeight="1">
      <c r="A453" s="273" t="s">
        <v>1938</v>
      </c>
      <c r="B453" s="1104"/>
      <c r="C453" s="1104"/>
      <c r="D453" s="1106"/>
      <c r="E453" s="266"/>
    </row>
    <row r="454" spans="1:5" s="76" customFormat="1" ht="14.25" customHeight="1" thickBot="1">
      <c r="A454" s="710" t="s">
        <v>1939</v>
      </c>
      <c r="B454" s="1105"/>
      <c r="C454" s="1105"/>
      <c r="D454" s="1107"/>
      <c r="E454" s="266"/>
    </row>
    <row r="455" spans="1:5" s="76" customFormat="1" ht="14.25" customHeight="1">
      <c r="A455" s="273" t="s">
        <v>1940</v>
      </c>
      <c r="B455" s="1104"/>
      <c r="C455" s="1104"/>
      <c r="D455" s="1106"/>
      <c r="E455" s="266"/>
    </row>
    <row r="456" spans="1:5" s="76" customFormat="1" ht="14.25" customHeight="1" thickBot="1">
      <c r="A456" s="710" t="s">
        <v>1941</v>
      </c>
      <c r="B456" s="1105"/>
      <c r="C456" s="1105"/>
      <c r="D456" s="1107"/>
      <c r="E456" s="266"/>
    </row>
    <row r="457" spans="1:5" s="76" customFormat="1" ht="14.25" customHeight="1">
      <c r="A457" s="690" t="s">
        <v>1728</v>
      </c>
      <c r="B457" s="690"/>
      <c r="C457" s="690"/>
      <c r="D457" s="690"/>
      <c r="E457" s="278"/>
    </row>
    <row r="458" spans="1:5" s="76" customFormat="1" ht="14.25" customHeight="1">
      <c r="A458" s="690"/>
      <c r="B458" s="690"/>
      <c r="C458" s="690"/>
      <c r="D458" s="690"/>
      <c r="E458" s="278"/>
    </row>
    <row r="459" spans="1:5" s="76" customFormat="1" ht="14.25" customHeight="1">
      <c r="A459" s="690"/>
      <c r="B459" s="690"/>
      <c r="C459" s="690"/>
      <c r="D459" s="690"/>
      <c r="E459" s="278"/>
    </row>
    <row r="460" spans="1:5" s="76" customFormat="1" ht="14.25" customHeight="1" thickBot="1">
      <c r="A460" s="10" t="s">
        <v>1942</v>
      </c>
      <c r="B460" s="690"/>
      <c r="C460" s="690"/>
      <c r="D460" s="690"/>
      <c r="E460" s="278"/>
    </row>
    <row r="461" spans="1:5" s="76" customFormat="1" ht="14.25" customHeight="1" thickBot="1">
      <c r="A461" s="280" t="s">
        <v>1359</v>
      </c>
      <c r="B461" s="281" t="s">
        <v>1360</v>
      </c>
      <c r="C461" s="281" t="s">
        <v>1361</v>
      </c>
      <c r="D461" s="282" t="s">
        <v>1362</v>
      </c>
      <c r="E461" s="283"/>
    </row>
    <row r="462" spans="1:5" s="76" customFormat="1" ht="14.25" customHeight="1">
      <c r="A462" s="273" t="s">
        <v>1943</v>
      </c>
      <c r="B462" s="1104"/>
      <c r="C462" s="1104"/>
      <c r="D462" s="1106"/>
      <c r="E462" s="266"/>
    </row>
    <row r="463" spans="1:5" s="76" customFormat="1" ht="14.25" customHeight="1" thickBot="1">
      <c r="A463" s="710" t="s">
        <v>1944</v>
      </c>
      <c r="B463" s="1105"/>
      <c r="C463" s="1105"/>
      <c r="D463" s="1107"/>
      <c r="E463" s="266"/>
    </row>
    <row r="464" spans="1:5" s="76" customFormat="1" ht="14.25" customHeight="1">
      <c r="A464" s="273" t="s">
        <v>1945</v>
      </c>
      <c r="B464" s="1104"/>
      <c r="C464" s="1104"/>
      <c r="D464" s="1106" t="s">
        <v>1946</v>
      </c>
      <c r="E464" s="266"/>
    </row>
    <row r="465" spans="1:5" s="76" customFormat="1" ht="14.25" customHeight="1" thickBot="1">
      <c r="A465" s="710" t="s">
        <v>1947</v>
      </c>
      <c r="B465" s="1105"/>
      <c r="C465" s="1105"/>
      <c r="D465" s="1107"/>
      <c r="E465" s="266"/>
    </row>
    <row r="466" spans="1:5" s="76" customFormat="1" ht="14.25" customHeight="1">
      <c r="A466" s="273" t="s">
        <v>1948</v>
      </c>
      <c r="B466" s="274" t="s">
        <v>1949</v>
      </c>
      <c r="C466" s="1104"/>
      <c r="D466" s="1106"/>
      <c r="E466" s="266"/>
    </row>
    <row r="467" spans="1:5" s="76" customFormat="1" ht="14.25" customHeight="1" thickBot="1">
      <c r="A467" s="711" t="s">
        <v>1950</v>
      </c>
      <c r="B467" s="275" t="s">
        <v>1951</v>
      </c>
      <c r="C467" s="1105"/>
      <c r="D467" s="1107"/>
      <c r="E467" s="266"/>
    </row>
    <row r="468" spans="1:5" s="76" customFormat="1" ht="14.25" customHeight="1">
      <c r="A468" s="711"/>
      <c r="B468" s="274" t="s">
        <v>1952</v>
      </c>
      <c r="C468" s="1104"/>
      <c r="D468" s="1106"/>
      <c r="E468" s="266"/>
    </row>
    <row r="469" spans="1:5" s="76" customFormat="1" ht="14.25" customHeight="1" thickBot="1">
      <c r="A469" s="711"/>
      <c r="B469" s="275" t="s">
        <v>1953</v>
      </c>
      <c r="C469" s="1105"/>
      <c r="D469" s="1107"/>
      <c r="E469" s="266"/>
    </row>
    <row r="470" spans="1:5" s="76" customFormat="1" ht="14.25" customHeight="1">
      <c r="A470" s="711"/>
      <c r="B470" s="274" t="s">
        <v>1954</v>
      </c>
      <c r="C470" s="1104"/>
      <c r="D470" s="1106"/>
      <c r="E470" s="266"/>
    </row>
    <row r="471" spans="1:5" s="76" customFormat="1" ht="14.25" customHeight="1" thickBot="1">
      <c r="A471" s="711"/>
      <c r="B471" s="275" t="s">
        <v>1955</v>
      </c>
      <c r="C471" s="1105"/>
      <c r="D471" s="1107"/>
      <c r="E471" s="266"/>
    </row>
    <row r="472" spans="1:5" s="76" customFormat="1" ht="14.25" customHeight="1">
      <c r="A472" s="711"/>
      <c r="B472" s="274" t="s">
        <v>1956</v>
      </c>
      <c r="C472" s="1104"/>
      <c r="D472" s="1106" t="s">
        <v>1957</v>
      </c>
      <c r="E472" s="266"/>
    </row>
    <row r="473" spans="1:5" s="76" customFormat="1" ht="14.25" customHeight="1" thickBot="1">
      <c r="A473" s="711"/>
      <c r="B473" s="275" t="s">
        <v>1958</v>
      </c>
      <c r="C473" s="1105"/>
      <c r="D473" s="1107"/>
      <c r="E473" s="266"/>
    </row>
    <row r="474" spans="1:5" s="76" customFormat="1" ht="14.25" customHeight="1">
      <c r="A474" s="711"/>
      <c r="B474" s="274" t="s">
        <v>1959</v>
      </c>
      <c r="C474" s="1104"/>
      <c r="D474" s="1106"/>
      <c r="E474" s="266"/>
    </row>
    <row r="475" spans="1:5" s="76" customFormat="1" ht="14.25" customHeight="1" thickBot="1">
      <c r="A475" s="711"/>
      <c r="B475" s="275" t="s">
        <v>1960</v>
      </c>
      <c r="C475" s="1105"/>
      <c r="D475" s="1107"/>
      <c r="E475" s="266"/>
    </row>
    <row r="476" spans="1:5" s="76" customFormat="1" ht="14.25" customHeight="1">
      <c r="A476" s="711"/>
      <c r="B476" s="274" t="s">
        <v>1961</v>
      </c>
      <c r="C476" s="1104"/>
      <c r="D476" s="1106"/>
      <c r="E476" s="266"/>
    </row>
    <row r="477" spans="1:5" s="76" customFormat="1" ht="14.25" customHeight="1" thickBot="1">
      <c r="A477" s="711"/>
      <c r="B477" s="275" t="s">
        <v>1962</v>
      </c>
      <c r="C477" s="1105"/>
      <c r="D477" s="1107"/>
      <c r="E477" s="266"/>
    </row>
    <row r="478" spans="1:5" s="76" customFormat="1" ht="14.25" customHeight="1">
      <c r="A478" s="711"/>
      <c r="B478" s="274" t="s">
        <v>1963</v>
      </c>
      <c r="C478" s="1104"/>
      <c r="D478" s="1106"/>
      <c r="E478" s="266"/>
    </row>
    <row r="479" spans="1:5" s="76" customFormat="1" ht="14.25" customHeight="1" thickBot="1">
      <c r="A479" s="710"/>
      <c r="B479" s="275" t="s">
        <v>1964</v>
      </c>
      <c r="C479" s="1105"/>
      <c r="D479" s="1107"/>
      <c r="E479" s="266"/>
    </row>
    <row r="480" spans="1:5" s="76" customFormat="1" ht="14.25" customHeight="1">
      <c r="A480" s="273" t="s">
        <v>1965</v>
      </c>
      <c r="B480" s="274" t="s">
        <v>1966</v>
      </c>
      <c r="C480" s="1104"/>
      <c r="D480" s="1106" t="s">
        <v>1967</v>
      </c>
      <c r="E480" s="266"/>
    </row>
    <row r="481" spans="1:5" s="76" customFormat="1" ht="14.25" customHeight="1" thickBot="1">
      <c r="A481" s="711" t="s">
        <v>1968</v>
      </c>
      <c r="B481" s="275" t="s">
        <v>1969</v>
      </c>
      <c r="C481" s="1105"/>
      <c r="D481" s="1107"/>
      <c r="E481" s="266"/>
    </row>
    <row r="482" spans="1:5" s="76" customFormat="1" ht="14.25" customHeight="1">
      <c r="A482" s="711"/>
      <c r="B482" s="274" t="s">
        <v>1970</v>
      </c>
      <c r="C482" s="1104"/>
      <c r="D482" s="1106"/>
      <c r="E482" s="266"/>
    </row>
    <row r="483" spans="1:5" s="76" customFormat="1" ht="14.25" customHeight="1" thickBot="1">
      <c r="A483" s="711"/>
      <c r="B483" s="275" t="s">
        <v>1971</v>
      </c>
      <c r="C483" s="1105"/>
      <c r="D483" s="1107"/>
      <c r="E483" s="266"/>
    </row>
    <row r="484" spans="1:5" s="76" customFormat="1" ht="14.25" customHeight="1">
      <c r="A484" s="711"/>
      <c r="B484" s="274" t="s">
        <v>1972</v>
      </c>
      <c r="C484" s="1104"/>
      <c r="D484" s="1106"/>
      <c r="E484" s="266"/>
    </row>
    <row r="485" spans="1:5" s="76" customFormat="1" ht="14.25" customHeight="1" thickBot="1">
      <c r="A485" s="711"/>
      <c r="B485" s="275" t="s">
        <v>1973</v>
      </c>
      <c r="C485" s="1105"/>
      <c r="D485" s="1107"/>
      <c r="E485" s="266"/>
    </row>
    <row r="486" spans="1:5" s="76" customFormat="1" ht="14.25" customHeight="1">
      <c r="A486" s="711"/>
      <c r="B486" s="274" t="s">
        <v>1974</v>
      </c>
      <c r="C486" s="1104"/>
      <c r="D486" s="1106"/>
      <c r="E486" s="266"/>
    </row>
    <row r="487" spans="1:5" s="76" customFormat="1" ht="14.25" customHeight="1" thickBot="1">
      <c r="A487" s="711"/>
      <c r="B487" s="275" t="s">
        <v>1975</v>
      </c>
      <c r="C487" s="1105"/>
      <c r="D487" s="1107"/>
      <c r="E487" s="266"/>
    </row>
    <row r="488" spans="1:5" s="76" customFormat="1" ht="14.25" customHeight="1">
      <c r="A488" s="711"/>
      <c r="B488" s="274" t="s">
        <v>1976</v>
      </c>
      <c r="C488" s="1104"/>
      <c r="D488" s="1106"/>
      <c r="E488" s="266"/>
    </row>
    <row r="489" spans="1:5" s="76" customFormat="1" ht="14.25" customHeight="1" thickBot="1">
      <c r="A489" s="710"/>
      <c r="B489" s="275" t="s">
        <v>1977</v>
      </c>
      <c r="C489" s="1105"/>
      <c r="D489" s="1107"/>
      <c r="E489" s="266"/>
    </row>
    <row r="490" spans="1:5" s="76" customFormat="1" ht="14.25" customHeight="1">
      <c r="A490" s="273" t="s">
        <v>1978</v>
      </c>
      <c r="B490" s="274" t="s">
        <v>1979</v>
      </c>
      <c r="C490" s="1104"/>
      <c r="D490" s="1106"/>
      <c r="E490" s="266"/>
    </row>
    <row r="491" spans="1:5" s="76" customFormat="1" ht="14.25" customHeight="1" thickBot="1">
      <c r="A491" s="711" t="s">
        <v>1980</v>
      </c>
      <c r="B491" s="275" t="s">
        <v>1981</v>
      </c>
      <c r="C491" s="1105"/>
      <c r="D491" s="1107"/>
      <c r="E491" s="266"/>
    </row>
    <row r="492" spans="1:5" s="76" customFormat="1" ht="14.25" customHeight="1">
      <c r="A492" s="711"/>
      <c r="B492" s="274" t="s">
        <v>1982</v>
      </c>
      <c r="C492" s="1104"/>
      <c r="D492" s="1106"/>
      <c r="E492" s="266"/>
    </row>
    <row r="493" spans="1:5" s="76" customFormat="1" ht="14.25" customHeight="1" thickBot="1">
      <c r="A493" s="711"/>
      <c r="B493" s="275" t="s">
        <v>1983</v>
      </c>
      <c r="C493" s="1105"/>
      <c r="D493" s="1107"/>
      <c r="E493" s="266"/>
    </row>
    <row r="494" spans="1:5" s="76" customFormat="1" ht="14.25" customHeight="1">
      <c r="A494" s="711"/>
      <c r="B494" s="274" t="s">
        <v>1984</v>
      </c>
      <c r="C494" s="1104"/>
      <c r="D494" s="1106" t="s">
        <v>1985</v>
      </c>
      <c r="E494" s="266"/>
    </row>
    <row r="495" spans="1:5" s="76" customFormat="1" ht="14.25" customHeight="1" thickBot="1">
      <c r="A495" s="711"/>
      <c r="B495" s="275" t="s">
        <v>1986</v>
      </c>
      <c r="C495" s="1105"/>
      <c r="D495" s="1107"/>
      <c r="E495" s="266"/>
    </row>
    <row r="496" spans="1:5" s="76" customFormat="1" ht="14.25" customHeight="1">
      <c r="A496" s="711"/>
      <c r="B496" s="274" t="s">
        <v>1987</v>
      </c>
      <c r="C496" s="1104"/>
      <c r="D496" s="1106" t="s">
        <v>1988</v>
      </c>
      <c r="E496" s="266"/>
    </row>
    <row r="497" spans="1:5" s="76" customFormat="1" ht="14.25" customHeight="1" thickBot="1">
      <c r="A497" s="711"/>
      <c r="B497" s="275" t="s">
        <v>1989</v>
      </c>
      <c r="C497" s="1105"/>
      <c r="D497" s="1107"/>
      <c r="E497" s="266"/>
    </row>
    <row r="498" spans="1:5" s="76" customFormat="1" ht="14.25" customHeight="1">
      <c r="A498" s="711"/>
      <c r="B498" s="274" t="s">
        <v>1990</v>
      </c>
      <c r="C498" s="1104"/>
      <c r="D498" s="1106"/>
      <c r="E498" s="266"/>
    </row>
    <row r="499" spans="1:5" s="76" customFormat="1" ht="14.25" customHeight="1" thickBot="1">
      <c r="A499" s="711"/>
      <c r="B499" s="275" t="s">
        <v>1991</v>
      </c>
      <c r="C499" s="1105"/>
      <c r="D499" s="1107"/>
      <c r="E499" s="266"/>
    </row>
    <row r="500" spans="1:5" s="76" customFormat="1" ht="14.25" customHeight="1">
      <c r="A500" s="711"/>
      <c r="B500" s="274" t="s">
        <v>1992</v>
      </c>
      <c r="C500" s="1104"/>
      <c r="D500" s="1106"/>
      <c r="E500" s="266"/>
    </row>
    <row r="501" spans="1:5" s="76" customFormat="1" ht="14.25" customHeight="1" thickBot="1">
      <c r="A501" s="711"/>
      <c r="B501" s="275" t="s">
        <v>1993</v>
      </c>
      <c r="C501" s="1105"/>
      <c r="D501" s="1107"/>
      <c r="E501" s="266"/>
    </row>
    <row r="502" spans="1:5" s="76" customFormat="1" ht="14.25" customHeight="1">
      <c r="A502" s="711"/>
      <c r="B502" s="274" t="s">
        <v>1994</v>
      </c>
      <c r="C502" s="1104"/>
      <c r="D502" s="1106" t="s">
        <v>1995</v>
      </c>
      <c r="E502" s="266"/>
    </row>
    <row r="503" spans="1:5" s="76" customFormat="1" ht="14.25" customHeight="1" thickBot="1">
      <c r="A503" s="711"/>
      <c r="B503" s="275" t="s">
        <v>1996</v>
      </c>
      <c r="C503" s="1105"/>
      <c r="D503" s="1107"/>
      <c r="E503" s="266"/>
    </row>
    <row r="504" spans="1:5" s="76" customFormat="1" ht="14.25" customHeight="1">
      <c r="A504" s="711"/>
      <c r="B504" s="274" t="s">
        <v>1997</v>
      </c>
      <c r="C504" s="1104"/>
      <c r="D504" s="1106"/>
      <c r="E504" s="266"/>
    </row>
    <row r="505" spans="1:5" s="76" customFormat="1" ht="14.25" customHeight="1" thickBot="1">
      <c r="A505" s="711"/>
      <c r="B505" s="275" t="s">
        <v>1998</v>
      </c>
      <c r="C505" s="1105"/>
      <c r="D505" s="1107"/>
      <c r="E505" s="266"/>
    </row>
    <row r="506" spans="1:5" s="76" customFormat="1" ht="14.25" customHeight="1">
      <c r="A506" s="711"/>
      <c r="B506" s="274" t="s">
        <v>1999</v>
      </c>
      <c r="C506" s="1104"/>
      <c r="D506" s="1106"/>
      <c r="E506" s="266"/>
    </row>
    <row r="507" spans="1:5" s="76" customFormat="1" ht="14.25" customHeight="1" thickBot="1">
      <c r="A507" s="711"/>
      <c r="B507" s="275" t="s">
        <v>2000</v>
      </c>
      <c r="C507" s="1105"/>
      <c r="D507" s="1107"/>
      <c r="E507" s="266"/>
    </row>
    <row r="508" spans="1:5" s="76" customFormat="1" ht="14.25" customHeight="1">
      <c r="A508" s="711"/>
      <c r="B508" s="274" t="s">
        <v>2001</v>
      </c>
      <c r="C508" s="1104"/>
      <c r="D508" s="1106"/>
      <c r="E508" s="266"/>
    </row>
    <row r="509" spans="1:5" s="76" customFormat="1" ht="14.25" customHeight="1" thickBot="1">
      <c r="A509" s="710"/>
      <c r="B509" s="275" t="s">
        <v>2002</v>
      </c>
      <c r="C509" s="1105"/>
      <c r="D509" s="1107"/>
      <c r="E509" s="266"/>
    </row>
    <row r="510" spans="1:5" s="76" customFormat="1" ht="14.25" customHeight="1" thickBot="1">
      <c r="A510" s="690"/>
      <c r="B510" s="690"/>
      <c r="C510" s="690"/>
      <c r="D510" s="690"/>
      <c r="E510" s="278"/>
    </row>
    <row r="511" spans="1:5" s="76" customFormat="1" ht="14.25" customHeight="1">
      <c r="A511" s="712" t="s">
        <v>2003</v>
      </c>
      <c r="B511" s="279" t="s">
        <v>2004</v>
      </c>
      <c r="C511" s="1104"/>
      <c r="D511" s="1106"/>
      <c r="E511" s="266"/>
    </row>
    <row r="512" spans="1:5" s="76" customFormat="1" ht="14.25" customHeight="1" thickBot="1">
      <c r="A512" s="711" t="s">
        <v>2005</v>
      </c>
      <c r="B512" s="275" t="s">
        <v>2006</v>
      </c>
      <c r="C512" s="1105"/>
      <c r="D512" s="1107"/>
      <c r="E512" s="266"/>
    </row>
    <row r="513" spans="1:5" s="76" customFormat="1" ht="14.25" customHeight="1">
      <c r="A513" s="711"/>
      <c r="B513" s="274" t="s">
        <v>2007</v>
      </c>
      <c r="C513" s="1104"/>
      <c r="D513" s="1106"/>
      <c r="E513" s="266"/>
    </row>
    <row r="514" spans="1:5" s="76" customFormat="1" ht="14.25" customHeight="1" thickBot="1">
      <c r="A514" s="711"/>
      <c r="B514" s="275" t="s">
        <v>2008</v>
      </c>
      <c r="C514" s="1105"/>
      <c r="D514" s="1107"/>
      <c r="E514" s="266"/>
    </row>
    <row r="515" spans="1:5" s="76" customFormat="1" ht="14.25" customHeight="1">
      <c r="A515" s="711"/>
      <c r="B515" s="274" t="s">
        <v>2009</v>
      </c>
      <c r="C515" s="274" t="s">
        <v>2010</v>
      </c>
      <c r="D515" s="1106"/>
      <c r="E515" s="266"/>
    </row>
    <row r="516" spans="1:5" s="76" customFormat="1" ht="14.25" customHeight="1" thickBot="1">
      <c r="A516" s="711"/>
      <c r="B516" s="275" t="s">
        <v>2011</v>
      </c>
      <c r="C516" s="275" t="s">
        <v>2012</v>
      </c>
      <c r="D516" s="1107"/>
      <c r="E516" s="266"/>
    </row>
    <row r="517" spans="1:5" s="76" customFormat="1" ht="14.25" customHeight="1">
      <c r="A517" s="711"/>
      <c r="B517" s="274" t="s">
        <v>2013</v>
      </c>
      <c r="C517" s="1104"/>
      <c r="D517" s="1106"/>
      <c r="E517" s="266"/>
    </row>
    <row r="518" spans="1:5" s="76" customFormat="1" ht="14.25" customHeight="1" thickBot="1">
      <c r="A518" s="710"/>
      <c r="B518" s="275" t="s">
        <v>2014</v>
      </c>
      <c r="C518" s="1105"/>
      <c r="D518" s="1107"/>
      <c r="E518" s="266"/>
    </row>
    <row r="519" spans="1:5" s="76" customFormat="1" ht="14.25" customHeight="1">
      <c r="A519" s="273" t="s">
        <v>2015</v>
      </c>
      <c r="B519" s="274" t="s">
        <v>2016</v>
      </c>
      <c r="C519" s="274" t="s">
        <v>2017</v>
      </c>
      <c r="D519" s="1106"/>
      <c r="E519" s="266"/>
    </row>
    <row r="520" spans="1:5" s="76" customFormat="1" ht="14.25" customHeight="1" thickBot="1">
      <c r="A520" s="711" t="s">
        <v>2018</v>
      </c>
      <c r="B520" s="277" t="s">
        <v>2019</v>
      </c>
      <c r="C520" s="275" t="s">
        <v>2020</v>
      </c>
      <c r="D520" s="1107"/>
      <c r="E520" s="266"/>
    </row>
    <row r="521" spans="1:5" s="76" customFormat="1" ht="14.25" customHeight="1">
      <c r="A521" s="711"/>
      <c r="B521" s="277"/>
      <c r="C521" s="274" t="s">
        <v>2021</v>
      </c>
      <c r="D521" s="1106"/>
      <c r="E521" s="266"/>
    </row>
    <row r="522" spans="1:5" s="76" customFormat="1" ht="14.25" customHeight="1" thickBot="1">
      <c r="A522" s="711"/>
      <c r="B522" s="277"/>
      <c r="C522" s="275" t="s">
        <v>2022</v>
      </c>
      <c r="D522" s="1107"/>
      <c r="E522" s="266"/>
    </row>
    <row r="523" spans="1:5" s="76" customFormat="1" ht="14.25" customHeight="1">
      <c r="A523" s="711"/>
      <c r="B523" s="277"/>
      <c r="C523" s="274" t="s">
        <v>2023</v>
      </c>
      <c r="D523" s="1106"/>
      <c r="E523" s="266"/>
    </row>
    <row r="524" spans="1:5" s="76" customFormat="1" ht="14.25" customHeight="1" thickBot="1">
      <c r="A524" s="711"/>
      <c r="B524" s="277"/>
      <c r="C524" s="275" t="s">
        <v>2024</v>
      </c>
      <c r="D524" s="1107"/>
      <c r="E524" s="266"/>
    </row>
    <row r="525" spans="1:5" s="76" customFormat="1" ht="14.25" customHeight="1">
      <c r="A525" s="711"/>
      <c r="B525" s="277"/>
      <c r="C525" s="274" t="s">
        <v>2025</v>
      </c>
      <c r="D525" s="1106"/>
      <c r="E525" s="266"/>
    </row>
    <row r="526" spans="1:5" s="76" customFormat="1" ht="14.25" customHeight="1" thickBot="1">
      <c r="A526" s="711"/>
      <c r="B526" s="277"/>
      <c r="C526" s="275" t="s">
        <v>2026</v>
      </c>
      <c r="D526" s="1107"/>
      <c r="E526" s="266"/>
    </row>
    <row r="527" spans="1:5" s="76" customFormat="1" ht="14.25" customHeight="1">
      <c r="A527" s="711"/>
      <c r="B527" s="277"/>
      <c r="C527" s="274" t="s">
        <v>2027</v>
      </c>
      <c r="D527" s="1106"/>
      <c r="E527" s="266"/>
    </row>
    <row r="528" spans="1:5" s="76" customFormat="1" ht="14.25" customHeight="1" thickBot="1">
      <c r="A528" s="711"/>
      <c r="B528" s="277"/>
      <c r="C528" s="275" t="s">
        <v>2028</v>
      </c>
      <c r="D528" s="1107"/>
      <c r="E528" s="266"/>
    </row>
    <row r="529" spans="1:5" s="76" customFormat="1" ht="14.25" customHeight="1">
      <c r="A529" s="711"/>
      <c r="B529" s="277"/>
      <c r="C529" s="274" t="s">
        <v>2029</v>
      </c>
      <c r="D529" s="1106"/>
      <c r="E529" s="266"/>
    </row>
    <row r="530" spans="1:5" s="76" customFormat="1" ht="14.25" customHeight="1" thickBot="1">
      <c r="A530" s="711"/>
      <c r="B530" s="277"/>
      <c r="C530" s="275" t="s">
        <v>2030</v>
      </c>
      <c r="D530" s="1107"/>
      <c r="E530" s="266"/>
    </row>
    <row r="531" spans="1:5" s="76" customFormat="1" ht="14.25" customHeight="1">
      <c r="A531" s="711"/>
      <c r="B531" s="277"/>
      <c r="C531" s="274" t="s">
        <v>2031</v>
      </c>
      <c r="D531" s="1106"/>
      <c r="E531" s="266"/>
    </row>
    <row r="532" spans="1:5" s="76" customFormat="1" ht="14.25" customHeight="1" thickBot="1">
      <c r="A532" s="711"/>
      <c r="B532" s="275"/>
      <c r="C532" s="275" t="s">
        <v>2032</v>
      </c>
      <c r="D532" s="1107"/>
      <c r="E532" s="266"/>
    </row>
    <row r="533" spans="1:5" s="76" customFormat="1" ht="14.25" customHeight="1">
      <c r="A533" s="711"/>
      <c r="B533" s="274" t="s">
        <v>2033</v>
      </c>
      <c r="C533" s="1104"/>
      <c r="D533" s="1106" t="s">
        <v>2034</v>
      </c>
      <c r="E533" s="266"/>
    </row>
    <row r="534" spans="1:5" s="76" customFormat="1" ht="14.25" customHeight="1" thickBot="1">
      <c r="A534" s="711"/>
      <c r="B534" s="275" t="s">
        <v>2035</v>
      </c>
      <c r="C534" s="1105"/>
      <c r="D534" s="1107"/>
      <c r="E534" s="266"/>
    </row>
    <row r="535" spans="1:5" s="76" customFormat="1" ht="14.25" customHeight="1">
      <c r="A535" s="711"/>
      <c r="B535" s="274" t="s">
        <v>2036</v>
      </c>
      <c r="C535" s="1104"/>
      <c r="D535" s="1106" t="s">
        <v>2037</v>
      </c>
      <c r="E535" s="266"/>
    </row>
    <row r="536" spans="1:5" s="76" customFormat="1" ht="14.25" customHeight="1" thickBot="1">
      <c r="A536" s="711"/>
      <c r="B536" s="275" t="s">
        <v>2038</v>
      </c>
      <c r="C536" s="1105"/>
      <c r="D536" s="1107"/>
      <c r="E536" s="266"/>
    </row>
    <row r="537" spans="1:5" s="76" customFormat="1" ht="14.25" customHeight="1">
      <c r="A537" s="711"/>
      <c r="B537" s="274" t="s">
        <v>2039</v>
      </c>
      <c r="C537" s="1104"/>
      <c r="D537" s="1106"/>
      <c r="E537" s="266"/>
    </row>
    <row r="538" spans="1:5" s="76" customFormat="1" ht="14.25" customHeight="1" thickBot="1">
      <c r="A538" s="711"/>
      <c r="B538" s="275" t="s">
        <v>2040</v>
      </c>
      <c r="C538" s="1105"/>
      <c r="D538" s="1107"/>
      <c r="E538" s="266"/>
    </row>
    <row r="539" spans="1:5" s="76" customFormat="1" ht="14.25" customHeight="1">
      <c r="A539" s="711"/>
      <c r="B539" s="274" t="s">
        <v>2041</v>
      </c>
      <c r="C539" s="1104"/>
      <c r="D539" s="1106" t="s">
        <v>2042</v>
      </c>
      <c r="E539" s="266"/>
    </row>
    <row r="540" spans="1:5" s="76" customFormat="1" ht="14.25" customHeight="1" thickBot="1">
      <c r="A540" s="710"/>
      <c r="B540" s="275" t="s">
        <v>2043</v>
      </c>
      <c r="C540" s="1105"/>
      <c r="D540" s="1107"/>
      <c r="E540" s="266"/>
    </row>
    <row r="541" spans="1:5" s="76" customFormat="1" ht="14.25" customHeight="1">
      <c r="A541" s="273" t="s">
        <v>2044</v>
      </c>
      <c r="B541" s="274" t="s">
        <v>2045</v>
      </c>
      <c r="C541" s="1104"/>
      <c r="D541" s="1106"/>
      <c r="E541" s="266"/>
    </row>
    <row r="542" spans="1:5" s="76" customFormat="1" ht="42.5" thickBot="1">
      <c r="A542" s="711" t="s">
        <v>2046</v>
      </c>
      <c r="B542" s="275" t="s">
        <v>2047</v>
      </c>
      <c r="C542" s="1105"/>
      <c r="D542" s="1107"/>
      <c r="E542" s="266"/>
    </row>
    <row r="543" spans="1:5" s="76" customFormat="1" ht="14.25" customHeight="1">
      <c r="A543" s="711"/>
      <c r="B543" s="274" t="s">
        <v>2048</v>
      </c>
      <c r="C543" s="1104"/>
      <c r="D543" s="1106"/>
      <c r="E543" s="266"/>
    </row>
    <row r="544" spans="1:5" s="76" customFormat="1" ht="14.25" customHeight="1" thickBot="1">
      <c r="A544" s="711"/>
      <c r="B544" s="275" t="s">
        <v>2049</v>
      </c>
      <c r="C544" s="1105"/>
      <c r="D544" s="1107"/>
      <c r="E544" s="266"/>
    </row>
    <row r="545" spans="1:5" s="76" customFormat="1" ht="14.25" customHeight="1">
      <c r="A545" s="711"/>
      <c r="B545" s="274" t="s">
        <v>2050</v>
      </c>
      <c r="C545" s="1104"/>
      <c r="D545" s="1106" t="s">
        <v>2051</v>
      </c>
      <c r="E545" s="266"/>
    </row>
    <row r="546" spans="1:5" s="76" customFormat="1" ht="14.25" customHeight="1" thickBot="1">
      <c r="A546" s="711"/>
      <c r="B546" s="275" t="s">
        <v>2052</v>
      </c>
      <c r="C546" s="1105"/>
      <c r="D546" s="1107"/>
      <c r="E546" s="266"/>
    </row>
    <row r="547" spans="1:5" s="76" customFormat="1" ht="14.25" customHeight="1">
      <c r="A547" s="711"/>
      <c r="B547" s="274" t="s">
        <v>2053</v>
      </c>
      <c r="C547" s="1104"/>
      <c r="D547" s="1106"/>
      <c r="E547" s="266"/>
    </row>
    <row r="548" spans="1:5" s="76" customFormat="1" ht="14.25" customHeight="1" thickBot="1">
      <c r="A548" s="711"/>
      <c r="B548" s="275" t="s">
        <v>2054</v>
      </c>
      <c r="C548" s="1105"/>
      <c r="D548" s="1107"/>
      <c r="E548" s="266"/>
    </row>
    <row r="549" spans="1:5" s="76" customFormat="1" ht="14.25" customHeight="1">
      <c r="A549" s="711"/>
      <c r="B549" s="274" t="s">
        <v>2055</v>
      </c>
      <c r="C549" s="1104"/>
      <c r="D549" s="1106"/>
      <c r="E549" s="266"/>
    </row>
    <row r="550" spans="1:5" s="76" customFormat="1" ht="14.25" customHeight="1" thickBot="1">
      <c r="A550" s="711"/>
      <c r="B550" s="275" t="s">
        <v>2056</v>
      </c>
      <c r="C550" s="1105"/>
      <c r="D550" s="1107"/>
      <c r="E550" s="266"/>
    </row>
    <row r="551" spans="1:5" s="76" customFormat="1" ht="14.25" customHeight="1">
      <c r="A551" s="711"/>
      <c r="B551" s="274" t="s">
        <v>2057</v>
      </c>
      <c r="C551" s="1104"/>
      <c r="D551" s="1106"/>
      <c r="E551" s="266"/>
    </row>
    <row r="552" spans="1:5" s="76" customFormat="1" ht="14.25" customHeight="1" thickBot="1">
      <c r="A552" s="710"/>
      <c r="B552" s="275" t="s">
        <v>2058</v>
      </c>
      <c r="C552" s="1105"/>
      <c r="D552" s="1107"/>
      <c r="E552" s="266"/>
    </row>
    <row r="553" spans="1:5" s="76" customFormat="1" ht="14.25" customHeight="1">
      <c r="A553" s="273" t="s">
        <v>2059</v>
      </c>
      <c r="B553" s="274" t="s">
        <v>2060</v>
      </c>
      <c r="C553" s="1104"/>
      <c r="D553" s="1106" t="s">
        <v>2061</v>
      </c>
      <c r="E553" s="266"/>
    </row>
    <row r="554" spans="1:5" s="76" customFormat="1" ht="14.25" customHeight="1" thickBot="1">
      <c r="A554" s="711" t="s">
        <v>2062</v>
      </c>
      <c r="B554" s="275" t="s">
        <v>2063</v>
      </c>
      <c r="C554" s="1105"/>
      <c r="D554" s="1107"/>
      <c r="E554" s="266"/>
    </row>
    <row r="555" spans="1:5" s="76" customFormat="1" ht="14.25" customHeight="1">
      <c r="A555" s="711"/>
      <c r="B555" s="274" t="s">
        <v>2064</v>
      </c>
      <c r="C555" s="1104"/>
      <c r="D555" s="1106" t="s">
        <v>2065</v>
      </c>
      <c r="E555" s="266"/>
    </row>
    <row r="556" spans="1:5" s="76" customFormat="1" ht="14.25" customHeight="1" thickBot="1">
      <c r="A556" s="711"/>
      <c r="B556" s="275" t="s">
        <v>2066</v>
      </c>
      <c r="C556" s="1105"/>
      <c r="D556" s="1107"/>
      <c r="E556" s="266"/>
    </row>
    <row r="557" spans="1:5" s="76" customFormat="1" ht="14.25" customHeight="1">
      <c r="A557" s="711"/>
      <c r="B557" s="274" t="s">
        <v>2067</v>
      </c>
      <c r="C557" s="1104"/>
      <c r="D557" s="1106"/>
      <c r="E557" s="266"/>
    </row>
    <row r="558" spans="1:5" s="76" customFormat="1" ht="14.25" customHeight="1" thickBot="1">
      <c r="A558" s="711"/>
      <c r="B558" s="275" t="s">
        <v>2068</v>
      </c>
      <c r="C558" s="1105"/>
      <c r="D558" s="1107"/>
      <c r="E558" s="266"/>
    </row>
    <row r="559" spans="1:5" s="76" customFormat="1" ht="14.25" customHeight="1">
      <c r="A559" s="711"/>
      <c r="B559" s="274" t="s">
        <v>2069</v>
      </c>
      <c r="C559" s="1104"/>
      <c r="D559" s="1106" t="s">
        <v>2070</v>
      </c>
      <c r="E559" s="266"/>
    </row>
    <row r="560" spans="1:5" s="76" customFormat="1" ht="14.25" customHeight="1" thickBot="1">
      <c r="A560" s="711"/>
      <c r="B560" s="275" t="s">
        <v>2071</v>
      </c>
      <c r="C560" s="1105"/>
      <c r="D560" s="1107"/>
      <c r="E560" s="266"/>
    </row>
    <row r="561" spans="1:5" s="76" customFormat="1" ht="14.25" customHeight="1">
      <c r="A561" s="711"/>
      <c r="B561" s="274" t="s">
        <v>2072</v>
      </c>
      <c r="C561" s="1104"/>
      <c r="D561" s="1106" t="s">
        <v>2073</v>
      </c>
      <c r="E561" s="266"/>
    </row>
    <row r="562" spans="1:5" s="76" customFormat="1" ht="14.25" customHeight="1" thickBot="1">
      <c r="A562" s="711"/>
      <c r="B562" s="275" t="s">
        <v>2074</v>
      </c>
      <c r="C562" s="1105"/>
      <c r="D562" s="1107"/>
      <c r="E562" s="266"/>
    </row>
    <row r="563" spans="1:5" s="76" customFormat="1" ht="14.25" customHeight="1">
      <c r="A563" s="711"/>
      <c r="B563" s="274" t="s">
        <v>2075</v>
      </c>
      <c r="C563" s="274" t="s">
        <v>2076</v>
      </c>
      <c r="D563" s="1106"/>
      <c r="E563" s="266"/>
    </row>
    <row r="564" spans="1:5" s="76" customFormat="1" ht="14.25" customHeight="1" thickBot="1">
      <c r="A564" s="711"/>
      <c r="B564" s="277" t="s">
        <v>2077</v>
      </c>
      <c r="C564" s="275" t="s">
        <v>2078</v>
      </c>
      <c r="D564" s="1107"/>
      <c r="E564" s="266"/>
    </row>
    <row r="565" spans="1:5" s="76" customFormat="1" ht="14.25" customHeight="1">
      <c r="A565" s="711"/>
      <c r="B565" s="277"/>
      <c r="C565" s="274" t="s">
        <v>2079</v>
      </c>
      <c r="D565" s="1106"/>
      <c r="E565" s="266"/>
    </row>
    <row r="566" spans="1:5" s="76" customFormat="1" ht="14.25" customHeight="1" thickBot="1">
      <c r="A566" s="711"/>
      <c r="B566" s="275"/>
      <c r="C566" s="275" t="s">
        <v>2080</v>
      </c>
      <c r="D566" s="1107"/>
      <c r="E566" s="266"/>
    </row>
    <row r="567" spans="1:5" s="76" customFormat="1" ht="14.25" customHeight="1">
      <c r="A567" s="711"/>
      <c r="B567" s="274" t="s">
        <v>2081</v>
      </c>
      <c r="C567" s="1104"/>
      <c r="D567" s="1106" t="s">
        <v>2082</v>
      </c>
      <c r="E567" s="266"/>
    </row>
    <row r="568" spans="1:5" s="76" customFormat="1" ht="14.25" customHeight="1" thickBot="1">
      <c r="A568" s="711"/>
      <c r="B568" s="275" t="s">
        <v>2083</v>
      </c>
      <c r="C568" s="1105"/>
      <c r="D568" s="1107"/>
      <c r="E568" s="266"/>
    </row>
    <row r="569" spans="1:5" s="76" customFormat="1" ht="14.25" customHeight="1">
      <c r="A569" s="711"/>
      <c r="B569" s="274" t="s">
        <v>2084</v>
      </c>
      <c r="C569" s="1104"/>
      <c r="D569" s="1106"/>
      <c r="E569" s="266"/>
    </row>
    <row r="570" spans="1:5" s="76" customFormat="1" ht="14.25" customHeight="1" thickBot="1">
      <c r="A570" s="710"/>
      <c r="B570" s="275" t="s">
        <v>2085</v>
      </c>
      <c r="C570" s="1105"/>
      <c r="D570" s="1107"/>
      <c r="E570" s="266"/>
    </row>
    <row r="571" spans="1:5" s="76" customFormat="1" ht="14.25" customHeight="1">
      <c r="A571" s="273" t="s">
        <v>2086</v>
      </c>
      <c r="B571" s="1104"/>
      <c r="C571" s="1104"/>
      <c r="D571" s="1106"/>
      <c r="E571" s="266"/>
    </row>
    <row r="572" spans="1:5" s="76" customFormat="1" ht="14.25" customHeight="1" thickBot="1">
      <c r="A572" s="710" t="s">
        <v>2087</v>
      </c>
      <c r="B572" s="1105"/>
      <c r="C572" s="1105"/>
      <c r="D572" s="1107"/>
      <c r="E572" s="266"/>
    </row>
    <row r="573" spans="1:5" s="76" customFormat="1" ht="14.25" customHeight="1">
      <c r="A573" s="690" t="s">
        <v>1728</v>
      </c>
      <c r="B573" s="690"/>
      <c r="C573" s="690"/>
      <c r="D573" s="690"/>
      <c r="E573" s="278"/>
    </row>
  </sheetData>
  <mergeCells count="492">
    <mergeCell ref="C5:C6"/>
    <mergeCell ref="D5:D6"/>
    <mergeCell ref="C7:C8"/>
    <mergeCell ref="D7:D8"/>
    <mergeCell ref="A1:D1"/>
    <mergeCell ref="A2:D2"/>
    <mergeCell ref="A3:D3"/>
    <mergeCell ref="C15:C16"/>
    <mergeCell ref="D15:D16"/>
    <mergeCell ref="C17:C18"/>
    <mergeCell ref="D17:D18"/>
    <mergeCell ref="C19:C20"/>
    <mergeCell ref="D19:D20"/>
    <mergeCell ref="C9:C10"/>
    <mergeCell ref="D9:D10"/>
    <mergeCell ref="B11:B12"/>
    <mergeCell ref="C11:C12"/>
    <mergeCell ref="D11:D12"/>
    <mergeCell ref="C13:C14"/>
    <mergeCell ref="D13:D14"/>
    <mergeCell ref="C27:C28"/>
    <mergeCell ref="D27:D28"/>
    <mergeCell ref="C29:C30"/>
    <mergeCell ref="D29:D30"/>
    <mergeCell ref="D31:D32"/>
    <mergeCell ref="D33:D34"/>
    <mergeCell ref="C21:C22"/>
    <mergeCell ref="D21:D22"/>
    <mergeCell ref="C23:C24"/>
    <mergeCell ref="D23:D24"/>
    <mergeCell ref="C25:C26"/>
    <mergeCell ref="D25:D26"/>
    <mergeCell ref="C41:C42"/>
    <mergeCell ref="D41:D42"/>
    <mergeCell ref="C43:C44"/>
    <mergeCell ref="D43:D44"/>
    <mergeCell ref="C45:C46"/>
    <mergeCell ref="D45:D46"/>
    <mergeCell ref="C35:C36"/>
    <mergeCell ref="D35:D36"/>
    <mergeCell ref="C37:C38"/>
    <mergeCell ref="D37:D38"/>
    <mergeCell ref="C39:C40"/>
    <mergeCell ref="D39:D40"/>
    <mergeCell ref="C53:C54"/>
    <mergeCell ref="D53:D54"/>
    <mergeCell ref="C55:C56"/>
    <mergeCell ref="D55:D56"/>
    <mergeCell ref="C57:C58"/>
    <mergeCell ref="D57:D58"/>
    <mergeCell ref="C47:C48"/>
    <mergeCell ref="D47:D48"/>
    <mergeCell ref="C49:C50"/>
    <mergeCell ref="D49:D50"/>
    <mergeCell ref="C51:C52"/>
    <mergeCell ref="D51:D52"/>
    <mergeCell ref="C65:C66"/>
    <mergeCell ref="D65:D66"/>
    <mergeCell ref="D67:D68"/>
    <mergeCell ref="D69:D70"/>
    <mergeCell ref="D71:D72"/>
    <mergeCell ref="D73:D74"/>
    <mergeCell ref="C59:C60"/>
    <mergeCell ref="D59:D60"/>
    <mergeCell ref="C61:C62"/>
    <mergeCell ref="D61:D62"/>
    <mergeCell ref="C63:C64"/>
    <mergeCell ref="D63:D64"/>
    <mergeCell ref="D87:D88"/>
    <mergeCell ref="D89:D90"/>
    <mergeCell ref="D91:D92"/>
    <mergeCell ref="D93:D94"/>
    <mergeCell ref="C95:C96"/>
    <mergeCell ref="D95:D96"/>
    <mergeCell ref="D75:D76"/>
    <mergeCell ref="D77:D78"/>
    <mergeCell ref="D79:D80"/>
    <mergeCell ref="D81:D82"/>
    <mergeCell ref="D83:D84"/>
    <mergeCell ref="D85:D86"/>
    <mergeCell ref="C103:C104"/>
    <mergeCell ref="D103:D104"/>
    <mergeCell ref="C105:C106"/>
    <mergeCell ref="D105:D106"/>
    <mergeCell ref="C107:C108"/>
    <mergeCell ref="D107:D108"/>
    <mergeCell ref="C97:C98"/>
    <mergeCell ref="D97:D98"/>
    <mergeCell ref="C99:C100"/>
    <mergeCell ref="D99:D100"/>
    <mergeCell ref="C101:C102"/>
    <mergeCell ref="D101:D102"/>
    <mergeCell ref="C115:C116"/>
    <mergeCell ref="D115:D116"/>
    <mergeCell ref="C117:C121"/>
    <mergeCell ref="D117:D121"/>
    <mergeCell ref="C122:C123"/>
    <mergeCell ref="D122:D123"/>
    <mergeCell ref="C109:C110"/>
    <mergeCell ref="D109:D110"/>
    <mergeCell ref="C111:C112"/>
    <mergeCell ref="D111:D112"/>
    <mergeCell ref="C113:C114"/>
    <mergeCell ref="D113:D114"/>
    <mergeCell ref="C130:C131"/>
    <mergeCell ref="D130:D131"/>
    <mergeCell ref="C132:C133"/>
    <mergeCell ref="D132:D133"/>
    <mergeCell ref="C134:C135"/>
    <mergeCell ref="D134:D135"/>
    <mergeCell ref="C124:C125"/>
    <mergeCell ref="D124:D125"/>
    <mergeCell ref="C126:C127"/>
    <mergeCell ref="D126:D127"/>
    <mergeCell ref="C128:C129"/>
    <mergeCell ref="D128:D129"/>
    <mergeCell ref="D146:D147"/>
    <mergeCell ref="C148:C149"/>
    <mergeCell ref="D148:D149"/>
    <mergeCell ref="C150:C151"/>
    <mergeCell ref="D150:D151"/>
    <mergeCell ref="C152:C153"/>
    <mergeCell ref="D152:D153"/>
    <mergeCell ref="C136:C137"/>
    <mergeCell ref="D136:D137"/>
    <mergeCell ref="D138:D139"/>
    <mergeCell ref="D140:D141"/>
    <mergeCell ref="D142:D143"/>
    <mergeCell ref="D144:D145"/>
    <mergeCell ref="C160:C161"/>
    <mergeCell ref="D160:D161"/>
    <mergeCell ref="C162:C163"/>
    <mergeCell ref="D162:D163"/>
    <mergeCell ref="C164:C165"/>
    <mergeCell ref="D164:D165"/>
    <mergeCell ref="C154:C155"/>
    <mergeCell ref="D154:D155"/>
    <mergeCell ref="C156:C157"/>
    <mergeCell ref="D156:D157"/>
    <mergeCell ref="C158:C159"/>
    <mergeCell ref="D158:D159"/>
    <mergeCell ref="C172:C173"/>
    <mergeCell ref="D172:D173"/>
    <mergeCell ref="C174:C175"/>
    <mergeCell ref="D174:D175"/>
    <mergeCell ref="C176:C177"/>
    <mergeCell ref="D176:D177"/>
    <mergeCell ref="C166:C167"/>
    <mergeCell ref="D166:D167"/>
    <mergeCell ref="C168:C169"/>
    <mergeCell ref="D168:D169"/>
    <mergeCell ref="C170:C171"/>
    <mergeCell ref="D170:D171"/>
    <mergeCell ref="C184:C185"/>
    <mergeCell ref="D184:D185"/>
    <mergeCell ref="C186:C187"/>
    <mergeCell ref="D186:D187"/>
    <mergeCell ref="C188:C189"/>
    <mergeCell ref="D188:D189"/>
    <mergeCell ref="C178:C179"/>
    <mergeCell ref="D178:D179"/>
    <mergeCell ref="C180:C181"/>
    <mergeCell ref="D180:D181"/>
    <mergeCell ref="C182:C183"/>
    <mergeCell ref="D182:D183"/>
    <mergeCell ref="D200:D201"/>
    <mergeCell ref="D202:D203"/>
    <mergeCell ref="C204:C205"/>
    <mergeCell ref="D204:D205"/>
    <mergeCell ref="C206:C207"/>
    <mergeCell ref="D206:D207"/>
    <mergeCell ref="C190:C191"/>
    <mergeCell ref="D190:D191"/>
    <mergeCell ref="C192:C193"/>
    <mergeCell ref="D192:D193"/>
    <mergeCell ref="D196:D197"/>
    <mergeCell ref="D198:D199"/>
    <mergeCell ref="C214:C215"/>
    <mergeCell ref="D214:D215"/>
    <mergeCell ref="C216:C217"/>
    <mergeCell ref="D216:D217"/>
    <mergeCell ref="C218:C219"/>
    <mergeCell ref="D218:D219"/>
    <mergeCell ref="C208:C209"/>
    <mergeCell ref="D208:D209"/>
    <mergeCell ref="C210:C211"/>
    <mergeCell ref="D210:D211"/>
    <mergeCell ref="C212:C213"/>
    <mergeCell ref="D212:D213"/>
    <mergeCell ref="C226:C227"/>
    <mergeCell ref="D226:D227"/>
    <mergeCell ref="C228:C229"/>
    <mergeCell ref="D228:D229"/>
    <mergeCell ref="D230:D231"/>
    <mergeCell ref="D232:D233"/>
    <mergeCell ref="C220:C221"/>
    <mergeCell ref="D220:D221"/>
    <mergeCell ref="C222:C223"/>
    <mergeCell ref="D222:D223"/>
    <mergeCell ref="C224:C225"/>
    <mergeCell ref="D224:D225"/>
    <mergeCell ref="C242:C243"/>
    <mergeCell ref="D242:D243"/>
    <mergeCell ref="C244:C245"/>
    <mergeCell ref="D244:D245"/>
    <mergeCell ref="C246:C247"/>
    <mergeCell ref="D246:D247"/>
    <mergeCell ref="D234:D235"/>
    <mergeCell ref="D236:D237"/>
    <mergeCell ref="C238:C239"/>
    <mergeCell ref="D238:D239"/>
    <mergeCell ref="C240:C241"/>
    <mergeCell ref="D240:D241"/>
    <mergeCell ref="C254:C255"/>
    <mergeCell ref="D254:D255"/>
    <mergeCell ref="C256:C257"/>
    <mergeCell ref="D256:D257"/>
    <mergeCell ref="C258:C259"/>
    <mergeCell ref="D258:D259"/>
    <mergeCell ref="C248:C249"/>
    <mergeCell ref="D248:D249"/>
    <mergeCell ref="C250:C251"/>
    <mergeCell ref="D250:D251"/>
    <mergeCell ref="C252:C253"/>
    <mergeCell ref="D252:D253"/>
    <mergeCell ref="C266:C267"/>
    <mergeCell ref="D266:D267"/>
    <mergeCell ref="C268:C269"/>
    <mergeCell ref="D268:D269"/>
    <mergeCell ref="C270:C271"/>
    <mergeCell ref="D270:D271"/>
    <mergeCell ref="C260:C261"/>
    <mergeCell ref="D260:D261"/>
    <mergeCell ref="C262:C263"/>
    <mergeCell ref="D262:D263"/>
    <mergeCell ref="C264:C265"/>
    <mergeCell ref="D264:D265"/>
    <mergeCell ref="C278:C279"/>
    <mergeCell ref="D278:D279"/>
    <mergeCell ref="C280:C281"/>
    <mergeCell ref="D280:D281"/>
    <mergeCell ref="C282:C283"/>
    <mergeCell ref="D282:D283"/>
    <mergeCell ref="C272:C273"/>
    <mergeCell ref="D272:D273"/>
    <mergeCell ref="C274:C275"/>
    <mergeCell ref="D274:D275"/>
    <mergeCell ref="C276:C277"/>
    <mergeCell ref="D276:D277"/>
    <mergeCell ref="B290:B291"/>
    <mergeCell ref="C290:C291"/>
    <mergeCell ref="D290:D291"/>
    <mergeCell ref="D298:D299"/>
    <mergeCell ref="D300:D301"/>
    <mergeCell ref="D302:D303"/>
    <mergeCell ref="C284:C285"/>
    <mergeCell ref="D284:D285"/>
    <mergeCell ref="C286:C287"/>
    <mergeCell ref="D286:D287"/>
    <mergeCell ref="C288:C289"/>
    <mergeCell ref="D288:D289"/>
    <mergeCell ref="C312:C313"/>
    <mergeCell ref="D312:D313"/>
    <mergeCell ref="D314:D316"/>
    <mergeCell ref="D317:D318"/>
    <mergeCell ref="D319:D320"/>
    <mergeCell ref="D321:D322"/>
    <mergeCell ref="D304:D305"/>
    <mergeCell ref="C306:C307"/>
    <mergeCell ref="D306:D307"/>
    <mergeCell ref="C308:C309"/>
    <mergeCell ref="D308:D309"/>
    <mergeCell ref="C310:C311"/>
    <mergeCell ref="D310:D311"/>
    <mergeCell ref="C333:C334"/>
    <mergeCell ref="D333:D334"/>
    <mergeCell ref="D335:D336"/>
    <mergeCell ref="D337:D338"/>
    <mergeCell ref="D339:D340"/>
    <mergeCell ref="D341:D342"/>
    <mergeCell ref="D323:D324"/>
    <mergeCell ref="D325:D326"/>
    <mergeCell ref="D327:D328"/>
    <mergeCell ref="D329:D330"/>
    <mergeCell ref="C331:C332"/>
    <mergeCell ref="D331:D332"/>
    <mergeCell ref="D355:D356"/>
    <mergeCell ref="D357:D358"/>
    <mergeCell ref="C359:C360"/>
    <mergeCell ref="D359:D360"/>
    <mergeCell ref="C361:C362"/>
    <mergeCell ref="D361:D362"/>
    <mergeCell ref="D343:D344"/>
    <mergeCell ref="D345:D346"/>
    <mergeCell ref="D347:D348"/>
    <mergeCell ref="D349:D350"/>
    <mergeCell ref="D351:D352"/>
    <mergeCell ref="D353:D354"/>
    <mergeCell ref="D369:D370"/>
    <mergeCell ref="D371:D372"/>
    <mergeCell ref="D373:D374"/>
    <mergeCell ref="C375:C377"/>
    <mergeCell ref="D375:D377"/>
    <mergeCell ref="C378:C380"/>
    <mergeCell ref="D378:D380"/>
    <mergeCell ref="C363:C364"/>
    <mergeCell ref="D363:D364"/>
    <mergeCell ref="C365:C366"/>
    <mergeCell ref="D365:D366"/>
    <mergeCell ref="C367:C368"/>
    <mergeCell ref="D367:D368"/>
    <mergeCell ref="C387:C388"/>
    <mergeCell ref="D387:D388"/>
    <mergeCell ref="C389:C390"/>
    <mergeCell ref="D389:D390"/>
    <mergeCell ref="C391:C392"/>
    <mergeCell ref="D391:D392"/>
    <mergeCell ref="C381:C382"/>
    <mergeCell ref="D381:D382"/>
    <mergeCell ref="C383:C384"/>
    <mergeCell ref="D383:D384"/>
    <mergeCell ref="C385:C386"/>
    <mergeCell ref="D385:D386"/>
    <mergeCell ref="C399:C400"/>
    <mergeCell ref="D399:D400"/>
    <mergeCell ref="C401:C402"/>
    <mergeCell ref="D401:D402"/>
    <mergeCell ref="C403:C404"/>
    <mergeCell ref="D403:D404"/>
    <mergeCell ref="C393:C394"/>
    <mergeCell ref="D393:D394"/>
    <mergeCell ref="C395:C396"/>
    <mergeCell ref="D395:D396"/>
    <mergeCell ref="C397:C398"/>
    <mergeCell ref="D397:D398"/>
    <mergeCell ref="C411:C412"/>
    <mergeCell ref="D411:D412"/>
    <mergeCell ref="C413:C414"/>
    <mergeCell ref="D413:D414"/>
    <mergeCell ref="C415:C416"/>
    <mergeCell ref="D415:D416"/>
    <mergeCell ref="C405:C406"/>
    <mergeCell ref="D405:D406"/>
    <mergeCell ref="C407:C408"/>
    <mergeCell ref="D407:D408"/>
    <mergeCell ref="C409:C410"/>
    <mergeCell ref="D409:D410"/>
    <mergeCell ref="C423:C424"/>
    <mergeCell ref="D423:D424"/>
    <mergeCell ref="C425:C426"/>
    <mergeCell ref="D425:D426"/>
    <mergeCell ref="C427:C428"/>
    <mergeCell ref="D427:D428"/>
    <mergeCell ref="C417:C418"/>
    <mergeCell ref="D417:D418"/>
    <mergeCell ref="C419:C420"/>
    <mergeCell ref="D419:D420"/>
    <mergeCell ref="C421:C422"/>
    <mergeCell ref="D421:D422"/>
    <mergeCell ref="C435:C436"/>
    <mergeCell ref="D435:D436"/>
    <mergeCell ref="C437:C438"/>
    <mergeCell ref="D437:D438"/>
    <mergeCell ref="C439:C440"/>
    <mergeCell ref="D439:D440"/>
    <mergeCell ref="C429:C430"/>
    <mergeCell ref="D429:D430"/>
    <mergeCell ref="C431:C432"/>
    <mergeCell ref="D431:D432"/>
    <mergeCell ref="C433:C434"/>
    <mergeCell ref="D433:D434"/>
    <mergeCell ref="C447:C448"/>
    <mergeCell ref="D447:D448"/>
    <mergeCell ref="C449:C450"/>
    <mergeCell ref="D449:D450"/>
    <mergeCell ref="C451:C452"/>
    <mergeCell ref="D451:D452"/>
    <mergeCell ref="C441:C442"/>
    <mergeCell ref="D441:D442"/>
    <mergeCell ref="C443:C444"/>
    <mergeCell ref="D443:D444"/>
    <mergeCell ref="C445:C446"/>
    <mergeCell ref="D445:D446"/>
    <mergeCell ref="B462:B463"/>
    <mergeCell ref="C462:C463"/>
    <mergeCell ref="D462:D463"/>
    <mergeCell ref="B464:B465"/>
    <mergeCell ref="C464:C465"/>
    <mergeCell ref="D464:D465"/>
    <mergeCell ref="B453:B454"/>
    <mergeCell ref="C453:C454"/>
    <mergeCell ref="D453:D454"/>
    <mergeCell ref="B455:B456"/>
    <mergeCell ref="C455:C456"/>
    <mergeCell ref="D455:D456"/>
    <mergeCell ref="C472:C473"/>
    <mergeCell ref="D472:D473"/>
    <mergeCell ref="C474:C475"/>
    <mergeCell ref="D474:D475"/>
    <mergeCell ref="C476:C477"/>
    <mergeCell ref="D476:D477"/>
    <mergeCell ref="C466:C467"/>
    <mergeCell ref="D466:D467"/>
    <mergeCell ref="C468:C469"/>
    <mergeCell ref="D468:D469"/>
    <mergeCell ref="C470:C471"/>
    <mergeCell ref="D470:D471"/>
    <mergeCell ref="C484:C485"/>
    <mergeCell ref="D484:D485"/>
    <mergeCell ref="C486:C487"/>
    <mergeCell ref="D486:D487"/>
    <mergeCell ref="C488:C489"/>
    <mergeCell ref="D488:D489"/>
    <mergeCell ref="C478:C479"/>
    <mergeCell ref="D478:D479"/>
    <mergeCell ref="C480:C481"/>
    <mergeCell ref="D480:D481"/>
    <mergeCell ref="C482:C483"/>
    <mergeCell ref="D482:D483"/>
    <mergeCell ref="C496:C497"/>
    <mergeCell ref="D496:D497"/>
    <mergeCell ref="C498:C499"/>
    <mergeCell ref="D498:D499"/>
    <mergeCell ref="C500:C501"/>
    <mergeCell ref="D500:D501"/>
    <mergeCell ref="C490:C491"/>
    <mergeCell ref="D490:D491"/>
    <mergeCell ref="C492:C493"/>
    <mergeCell ref="D492:D493"/>
    <mergeCell ref="C494:C495"/>
    <mergeCell ref="D494:D495"/>
    <mergeCell ref="C508:C509"/>
    <mergeCell ref="D508:D509"/>
    <mergeCell ref="C511:C512"/>
    <mergeCell ref="D511:D512"/>
    <mergeCell ref="C513:C514"/>
    <mergeCell ref="D513:D514"/>
    <mergeCell ref="C502:C503"/>
    <mergeCell ref="D502:D503"/>
    <mergeCell ref="C504:C505"/>
    <mergeCell ref="D504:D505"/>
    <mergeCell ref="C506:C507"/>
    <mergeCell ref="D506:D507"/>
    <mergeCell ref="D525:D526"/>
    <mergeCell ref="D527:D528"/>
    <mergeCell ref="D529:D530"/>
    <mergeCell ref="D531:D532"/>
    <mergeCell ref="C533:C534"/>
    <mergeCell ref="D533:D534"/>
    <mergeCell ref="D515:D516"/>
    <mergeCell ref="C517:C518"/>
    <mergeCell ref="D517:D518"/>
    <mergeCell ref="D519:D520"/>
    <mergeCell ref="D521:D522"/>
    <mergeCell ref="D523:D524"/>
    <mergeCell ref="C541:C542"/>
    <mergeCell ref="D541:D542"/>
    <mergeCell ref="C543:C544"/>
    <mergeCell ref="D543:D544"/>
    <mergeCell ref="C545:C546"/>
    <mergeCell ref="D545:D546"/>
    <mergeCell ref="C535:C536"/>
    <mergeCell ref="D535:D536"/>
    <mergeCell ref="C537:C538"/>
    <mergeCell ref="D537:D538"/>
    <mergeCell ref="C539:C540"/>
    <mergeCell ref="D539:D540"/>
    <mergeCell ref="C553:C554"/>
    <mergeCell ref="D553:D554"/>
    <mergeCell ref="C555:C556"/>
    <mergeCell ref="D555:D556"/>
    <mergeCell ref="C557:C558"/>
    <mergeCell ref="D557:D558"/>
    <mergeCell ref="C547:C548"/>
    <mergeCell ref="D547:D548"/>
    <mergeCell ref="C549:C550"/>
    <mergeCell ref="D549:D550"/>
    <mergeCell ref="C551:C552"/>
    <mergeCell ref="D551:D552"/>
    <mergeCell ref="C567:C568"/>
    <mergeCell ref="D567:D568"/>
    <mergeCell ref="C569:C570"/>
    <mergeCell ref="D569:D570"/>
    <mergeCell ref="B571:B572"/>
    <mergeCell ref="C571:C572"/>
    <mergeCell ref="D571:D572"/>
    <mergeCell ref="C559:C560"/>
    <mergeCell ref="D559:D560"/>
    <mergeCell ref="C561:C562"/>
    <mergeCell ref="D561:D562"/>
    <mergeCell ref="D563:D564"/>
    <mergeCell ref="D565:D566"/>
  </mergeCells>
  <hyperlinks>
    <hyperlink ref="A22" r:id="rId1" display="http://unstats.un.org/unsd/cr/registry/regcs.asp?Cl=16&amp;Lg=1&amp;Co=311" xr:uid="{00000000-0004-0000-1B00-000000000000}"/>
    <hyperlink ref="B112" r:id="rId2" display="http://unstats.un.org/unsd/cr/registry/regcs.asp?Cl=16&amp;Lg=1&amp;Co=3811" xr:uid="{00000000-0004-0000-1B00-000001000000}"/>
    <hyperlink ref="B113" r:id="rId3" display="http://unstats.un.org/unsd/cr/registry/regcs.asp?Cl=16&amp;Lg=1&amp;Co=3812" xr:uid="{00000000-0004-0000-1B00-000002000000}"/>
    <hyperlink ref="B114" r:id="rId4" display="http://unstats.un.org/unsd/cr/registry/regcs.asp?Cl=16&amp;Lg=1&amp;Co=3813" xr:uid="{00000000-0004-0000-1B00-000003000000}"/>
    <hyperlink ref="B116" r:id="rId5" display="http://unstats.un.org/unsd/cr/registry/regcs.asp?Cl=16&amp;Lg=1&amp;Co=3814" xr:uid="{00000000-0004-0000-1B00-000004000000}"/>
    <hyperlink ref="B117" r:id="rId6" display="http://unstats.un.org/unsd/cr/registry/regcs.asp?Cl=16&amp;Lg=1&amp;Co=3816" xr:uid="{00000000-0004-0000-1B00-000005000000}"/>
    <hyperlink ref="C112" r:id="rId7" display="http://unstats.un.org/unsd/cr/registry/regcs.asp?Cl=16&amp;Lg=1&amp;Co=38112" xr:uid="{00000000-0004-0000-1B00-000006000000}"/>
    <hyperlink ref="A36" r:id="rId8" display="http://unstats.un.org/unsd/cr/registry/regcs.asp?Cl=16&amp;Lg=1&amp;Co=312" xr:uid="{00000000-0004-0000-1B00-000007000000}"/>
    <hyperlink ref="A49" r:id="rId9" display="http://unstats.un.org/unsd/cr/registry/regcs.asp?Cl=16&amp;Lg=1&amp;Co=316" xr:uid="{00000000-0004-0000-1B00-000008000000}"/>
    <hyperlink ref="A56" r:id="rId10" display="http://unstats.un.org/unsd/cr/registry/regcs.asp?Cl=16&amp;Lg=1&amp;Co=317" xr:uid="{00000000-0004-0000-1B00-000009000000}"/>
    <hyperlink ref="C23" r:id="rId11" display="http://unstats.un.org/unsd/cr/registry/regcs.asp?Cl=16&amp;Lg=1&amp;Co=31100" xr:uid="{00000000-0004-0000-1B00-00000A000000}"/>
  </hyperlinks>
  <pageMargins left="0.7" right="0.7" top="0.75" bottom="0.75" header="0.3" footer="0.3"/>
  <pageSetup paperSize="9" scale="86" orientation="portrait" r:id="rId1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E35"/>
  <sheetViews>
    <sheetView view="pageBreakPreview" zoomScaleNormal="100" zoomScaleSheetLayoutView="100" workbookViewId="0">
      <selection sqref="A1:B1"/>
    </sheetView>
  </sheetViews>
  <sheetFormatPr defaultColWidth="9.1796875" defaultRowHeight="14"/>
  <cols>
    <col min="1" max="1" width="36.7265625" style="10" customWidth="1"/>
    <col min="2" max="2" width="12.453125" style="9" customWidth="1"/>
    <col min="3" max="3" width="13.1796875" style="20" customWidth="1"/>
    <col min="4" max="4" width="22.54296875" style="20" customWidth="1"/>
    <col min="5" max="5" width="13.453125" style="20" customWidth="1"/>
    <col min="6" max="6" width="19.453125" style="20" customWidth="1"/>
    <col min="7" max="16384" width="9.1796875" style="20"/>
  </cols>
  <sheetData>
    <row r="1" spans="1:5" s="284" customFormat="1" ht="34.5" customHeight="1">
      <c r="A1" s="1120" t="s">
        <v>2088</v>
      </c>
      <c r="B1" s="994"/>
      <c r="C1" s="714"/>
      <c r="D1" s="714"/>
      <c r="E1" s="34"/>
    </row>
    <row r="2" spans="1:5" s="284" customFormat="1">
      <c r="A2" s="113"/>
      <c r="B2" s="287"/>
      <c r="C2" s="178"/>
      <c r="D2" s="178"/>
      <c r="E2" s="34"/>
    </row>
    <row r="3" spans="1:5" s="284" customFormat="1">
      <c r="A3" s="288" t="s">
        <v>2089</v>
      </c>
      <c r="B3" s="289" t="s">
        <v>2090</v>
      </c>
      <c r="C3" s="178" t="s">
        <v>1185</v>
      </c>
      <c r="D3" s="178"/>
    </row>
    <row r="5" spans="1:5">
      <c r="A5" s="295" t="s">
        <v>2091</v>
      </c>
      <c r="B5" s="291" t="s">
        <v>2092</v>
      </c>
      <c r="C5" s="690"/>
      <c r="D5" s="690"/>
      <c r="E5" s="690"/>
    </row>
    <row r="6" spans="1:5">
      <c r="A6" s="100"/>
      <c r="C6" s="690"/>
      <c r="D6" s="690"/>
      <c r="E6" s="690"/>
    </row>
    <row r="7" spans="1:5">
      <c r="A7" s="295" t="s">
        <v>2093</v>
      </c>
      <c r="B7" s="290">
        <v>1.1000000000000001</v>
      </c>
      <c r="C7" s="690"/>
      <c r="D7" s="690"/>
      <c r="E7" s="690"/>
    </row>
    <row r="8" spans="1:5">
      <c r="A8" s="295"/>
      <c r="B8" s="286">
        <v>1.2</v>
      </c>
      <c r="C8" s="690"/>
      <c r="D8" s="690"/>
      <c r="E8" s="690"/>
    </row>
    <row r="9" spans="1:5">
      <c r="A9" s="285"/>
      <c r="B9" s="291">
        <v>1.3</v>
      </c>
      <c r="C9" s="690"/>
      <c r="D9" s="690"/>
      <c r="E9" s="690"/>
    </row>
    <row r="10" spans="1:5">
      <c r="A10" s="285"/>
      <c r="B10" s="286">
        <v>1.4</v>
      </c>
      <c r="C10" s="690"/>
      <c r="D10" s="690"/>
      <c r="E10" s="690"/>
    </row>
    <row r="12" spans="1:5" ht="15" customHeight="1">
      <c r="A12" s="285" t="s">
        <v>11</v>
      </c>
      <c r="B12" s="291" t="s">
        <v>2092</v>
      </c>
      <c r="C12" s="690"/>
      <c r="D12" s="690"/>
      <c r="E12" s="690"/>
    </row>
    <row r="13" spans="1:5" ht="15" customHeight="1">
      <c r="A13" s="10" t="s">
        <v>1185</v>
      </c>
      <c r="C13" s="690"/>
      <c r="D13" s="15"/>
      <c r="E13" s="690"/>
    </row>
    <row r="14" spans="1:5">
      <c r="A14" s="285" t="s">
        <v>2094</v>
      </c>
      <c r="B14" s="291">
        <v>3.1</v>
      </c>
      <c r="C14" s="690"/>
      <c r="D14" s="690"/>
      <c r="E14" s="690"/>
    </row>
    <row r="15" spans="1:5">
      <c r="A15" s="285"/>
      <c r="B15" s="291">
        <v>3.2</v>
      </c>
      <c r="C15" s="690"/>
      <c r="D15" s="690"/>
      <c r="E15" s="690"/>
    </row>
    <row r="16" spans="1:5">
      <c r="A16" s="285"/>
      <c r="B16" s="291">
        <v>3.5</v>
      </c>
      <c r="C16" s="690"/>
      <c r="D16" s="690"/>
      <c r="E16" s="690"/>
    </row>
    <row r="17" spans="1:4">
      <c r="A17" s="285"/>
      <c r="B17" s="291">
        <v>3.6</v>
      </c>
      <c r="C17" s="690"/>
      <c r="D17" s="690"/>
    </row>
    <row r="18" spans="1:4">
      <c r="A18" s="285"/>
      <c r="B18" s="291">
        <v>3.7</v>
      </c>
      <c r="C18" s="690"/>
      <c r="D18" s="690"/>
    </row>
    <row r="19" spans="1:4">
      <c r="A19" s="285"/>
      <c r="B19" s="291" t="s">
        <v>292</v>
      </c>
      <c r="C19" s="690"/>
      <c r="D19" s="690"/>
    </row>
    <row r="20" spans="1:4">
      <c r="A20" s="285"/>
      <c r="B20" s="291">
        <v>3.9</v>
      </c>
      <c r="C20" s="690"/>
      <c r="D20" s="690"/>
    </row>
    <row r="21" spans="1:4">
      <c r="A21" s="285"/>
      <c r="B21" s="292">
        <v>3.1</v>
      </c>
      <c r="C21" s="690"/>
      <c r="D21" s="690"/>
    </row>
    <row r="22" spans="1:4">
      <c r="A22" s="285"/>
      <c r="B22" s="291">
        <v>3.11</v>
      </c>
      <c r="C22" s="690"/>
      <c r="D22" s="690"/>
    </row>
    <row r="24" spans="1:4">
      <c r="A24" s="296" t="s">
        <v>2095</v>
      </c>
      <c r="B24" s="291" t="s">
        <v>2092</v>
      </c>
      <c r="C24" s="690"/>
      <c r="D24" s="690"/>
    </row>
    <row r="25" spans="1:4">
      <c r="B25" s="706"/>
      <c r="C25" s="690"/>
      <c r="D25" s="690"/>
    </row>
    <row r="26" spans="1:4" s="284" customFormat="1">
      <c r="A26" s="294" t="s">
        <v>2096</v>
      </c>
      <c r="B26" s="287"/>
      <c r="C26" s="178"/>
      <c r="D26" s="178"/>
    </row>
    <row r="28" spans="1:4">
      <c r="A28" s="285" t="s">
        <v>2097</v>
      </c>
      <c r="B28" s="286" t="s">
        <v>2092</v>
      </c>
      <c r="C28" s="690"/>
      <c r="D28" s="690"/>
    </row>
    <row r="29" spans="1:4">
      <c r="A29" s="285" t="s">
        <v>2098</v>
      </c>
      <c r="B29" s="286" t="s">
        <v>2092</v>
      </c>
      <c r="C29" s="690"/>
      <c r="D29" s="690"/>
    </row>
    <row r="30" spans="1:4">
      <c r="A30" s="285" t="s">
        <v>2099</v>
      </c>
      <c r="B30" s="286" t="s">
        <v>2092</v>
      </c>
      <c r="C30" s="690"/>
      <c r="D30" s="690"/>
    </row>
    <row r="31" spans="1:4">
      <c r="A31" s="285" t="s">
        <v>2100</v>
      </c>
      <c r="B31" s="286" t="s">
        <v>2092</v>
      </c>
      <c r="C31" s="690"/>
      <c r="D31" s="690"/>
    </row>
    <row r="33" spans="1:3">
      <c r="A33" s="293" t="s">
        <v>2101</v>
      </c>
      <c r="C33" s="690"/>
    </row>
    <row r="34" spans="1:3">
      <c r="A34" s="285" t="s">
        <v>2102</v>
      </c>
      <c r="B34" s="1119" t="s">
        <v>2103</v>
      </c>
      <c r="C34" s="1119"/>
    </row>
    <row r="35" spans="1:3">
      <c r="A35" s="285" t="s">
        <v>2104</v>
      </c>
      <c r="B35" s="286" t="s">
        <v>2092</v>
      </c>
      <c r="C35" s="714"/>
    </row>
  </sheetData>
  <mergeCells count="2">
    <mergeCell ref="B34:C34"/>
    <mergeCell ref="A1:B1"/>
  </mergeCells>
  <phoneticPr fontId="7" type="noConversion"/>
  <pageMargins left="0.75" right="0.75" top="1" bottom="1" header="0.5" footer="0.5"/>
  <pageSetup paperSize="9"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F694"/>
  <sheetViews>
    <sheetView workbookViewId="0">
      <selection activeCell="M9" sqref="M9"/>
    </sheetView>
  </sheetViews>
  <sheetFormatPr defaultColWidth="9" defaultRowHeight="14"/>
  <cols>
    <col min="1" max="1" width="9" style="422" customWidth="1"/>
    <col min="2" max="2" width="13.453125" style="678" customWidth="1"/>
    <col min="3" max="3" width="6" style="656" customWidth="1"/>
    <col min="4" max="4" width="89.81640625" style="448" customWidth="1"/>
    <col min="5" max="5" width="8.54296875" style="655" customWidth="1"/>
    <col min="6" max="6" width="9" style="655"/>
    <col min="7" max="16384" width="9" style="422"/>
  </cols>
  <sheetData>
    <row r="1" spans="1:6" s="668" customFormat="1">
      <c r="A1" s="666"/>
      <c r="B1" s="673"/>
      <c r="C1" s="434"/>
      <c r="D1" s="435" t="s">
        <v>2105</v>
      </c>
      <c r="E1" s="667"/>
    </row>
    <row r="2" spans="1:6" s="668" customFormat="1" ht="118.5" customHeight="1">
      <c r="A2" s="666"/>
      <c r="B2" s="674" t="s">
        <v>2106</v>
      </c>
      <c r="C2" s="436"/>
      <c r="D2" s="443" t="s">
        <v>2107</v>
      </c>
      <c r="E2" s="669"/>
    </row>
    <row r="3" spans="1:6" ht="18.75" customHeight="1" thickBot="1">
      <c r="A3" s="2"/>
      <c r="B3" s="675"/>
      <c r="C3" s="713"/>
      <c r="D3" s="460"/>
      <c r="E3" s="695"/>
      <c r="F3" s="695"/>
    </row>
    <row r="4" spans="1:6" ht="69" customHeight="1">
      <c r="A4" s="2"/>
      <c r="B4" s="676"/>
      <c r="C4" s="713"/>
      <c r="D4" s="461" t="s">
        <v>2108</v>
      </c>
      <c r="E4" s="458" t="s">
        <v>2109</v>
      </c>
      <c r="F4" s="459" t="s">
        <v>2110</v>
      </c>
    </row>
    <row r="5" spans="1:6" ht="122.5" customHeight="1">
      <c r="A5" s="2"/>
      <c r="B5" s="676"/>
      <c r="C5" s="713"/>
      <c r="D5" s="670" t="s">
        <v>2111</v>
      </c>
      <c r="E5" s="452"/>
      <c r="F5" s="454"/>
    </row>
    <row r="6" spans="1:6" ht="44.5" customHeight="1">
      <c r="A6" s="2"/>
      <c r="B6" s="676"/>
      <c r="C6" s="713"/>
      <c r="D6" s="453" t="s">
        <v>2112</v>
      </c>
      <c r="E6" s="452"/>
      <c r="F6" s="454"/>
    </row>
    <row r="7" spans="1:6" ht="70">
      <c r="A7" s="2"/>
      <c r="B7" s="676"/>
      <c r="C7" s="713"/>
      <c r="D7" s="453" t="s">
        <v>2113</v>
      </c>
      <c r="E7" s="452"/>
      <c r="F7" s="454"/>
    </row>
    <row r="8" spans="1:6" ht="56">
      <c r="A8" s="2"/>
      <c r="B8" s="676"/>
      <c r="C8" s="713"/>
      <c r="D8" s="453" t="s">
        <v>2114</v>
      </c>
      <c r="E8" s="452"/>
      <c r="F8" s="454"/>
    </row>
    <row r="9" spans="1:6" ht="56.5" thickBot="1">
      <c r="A9" s="2"/>
      <c r="B9" s="676"/>
      <c r="C9" s="713"/>
      <c r="D9" s="455" t="s">
        <v>2115</v>
      </c>
      <c r="E9" s="456"/>
      <c r="F9" s="457"/>
    </row>
    <row r="10" spans="1:6">
      <c r="A10" s="2"/>
      <c r="B10" s="676"/>
      <c r="C10" s="713"/>
      <c r="D10" s="444"/>
      <c r="E10" s="695"/>
      <c r="F10" s="695"/>
    </row>
    <row r="11" spans="1:6">
      <c r="A11" s="2"/>
      <c r="B11" s="676"/>
      <c r="C11" s="713"/>
      <c r="D11" s="444"/>
      <c r="E11" s="695"/>
      <c r="F11" s="695"/>
    </row>
    <row r="12" spans="1:6" ht="28">
      <c r="A12" s="2"/>
      <c r="B12" s="677" t="s">
        <v>2116</v>
      </c>
      <c r="C12" s="1121" t="s">
        <v>2117</v>
      </c>
      <c r="D12" s="1121"/>
      <c r="E12" s="1121"/>
      <c r="F12" s="422"/>
    </row>
    <row r="13" spans="1:6" ht="28">
      <c r="B13" s="678">
        <v>1.1000000000000001</v>
      </c>
      <c r="C13" s="437"/>
      <c r="D13" s="445" t="s">
        <v>2118</v>
      </c>
      <c r="E13" s="438"/>
      <c r="F13" s="695"/>
    </row>
    <row r="14" spans="1:6">
      <c r="C14" s="439" t="s">
        <v>45</v>
      </c>
      <c r="D14" s="446"/>
      <c r="E14" s="16"/>
      <c r="F14" s="695"/>
    </row>
    <row r="15" spans="1:6">
      <c r="C15" s="439" t="s">
        <v>46</v>
      </c>
      <c r="D15" s="446"/>
      <c r="E15" s="16"/>
      <c r="F15" s="695"/>
    </row>
    <row r="16" spans="1:6">
      <c r="C16" s="439" t="s">
        <v>47</v>
      </c>
      <c r="D16" s="446"/>
      <c r="E16" s="16"/>
      <c r="F16" s="695"/>
    </row>
    <row r="17" spans="2:5">
      <c r="C17" s="439" t="s">
        <v>48</v>
      </c>
      <c r="D17" s="446"/>
      <c r="E17" s="16"/>
    </row>
    <row r="18" spans="2:5">
      <c r="C18" s="439" t="s">
        <v>49</v>
      </c>
      <c r="D18" s="446"/>
      <c r="E18" s="16"/>
    </row>
    <row r="19" spans="2:5" ht="28">
      <c r="B19" s="678">
        <v>1.2</v>
      </c>
      <c r="C19" s="437"/>
      <c r="D19" s="445" t="s">
        <v>2119</v>
      </c>
      <c r="E19" s="438"/>
    </row>
    <row r="20" spans="2:5">
      <c r="C20" s="439" t="s">
        <v>45</v>
      </c>
      <c r="D20" s="446"/>
      <c r="E20" s="16"/>
    </row>
    <row r="21" spans="2:5">
      <c r="C21" s="439" t="s">
        <v>46</v>
      </c>
      <c r="D21" s="446"/>
      <c r="E21" s="16"/>
    </row>
    <row r="22" spans="2:5">
      <c r="C22" s="439" t="s">
        <v>47</v>
      </c>
      <c r="D22" s="446"/>
      <c r="E22" s="16"/>
    </row>
    <row r="23" spans="2:5">
      <c r="C23" s="439" t="s">
        <v>48</v>
      </c>
      <c r="D23" s="446"/>
      <c r="E23" s="16"/>
    </row>
    <row r="24" spans="2:5">
      <c r="C24" s="439" t="s">
        <v>49</v>
      </c>
      <c r="D24" s="446"/>
      <c r="E24" s="16"/>
    </row>
    <row r="25" spans="2:5" ht="49" customHeight="1">
      <c r="B25" s="678">
        <v>1.3</v>
      </c>
      <c r="C25" s="437"/>
      <c r="D25" s="445" t="s">
        <v>2120</v>
      </c>
      <c r="E25" s="438"/>
    </row>
    <row r="26" spans="2:5">
      <c r="C26" s="439" t="s">
        <v>45</v>
      </c>
      <c r="D26" s="446"/>
      <c r="E26" s="16"/>
    </row>
    <row r="27" spans="2:5">
      <c r="C27" s="439" t="s">
        <v>46</v>
      </c>
      <c r="D27" s="446"/>
      <c r="E27" s="16"/>
    </row>
    <row r="28" spans="2:5">
      <c r="C28" s="439" t="s">
        <v>47</v>
      </c>
      <c r="D28" s="446"/>
      <c r="E28" s="16"/>
    </row>
    <row r="29" spans="2:5">
      <c r="C29" s="439" t="s">
        <v>48</v>
      </c>
      <c r="D29" s="446"/>
      <c r="E29" s="16"/>
    </row>
    <row r="30" spans="2:5">
      <c r="C30" s="439" t="s">
        <v>49</v>
      </c>
      <c r="D30" s="446"/>
      <c r="E30" s="16"/>
    </row>
    <row r="31" spans="2:5">
      <c r="B31" s="678" t="s">
        <v>100</v>
      </c>
      <c r="C31" s="437"/>
      <c r="D31" s="445" t="s">
        <v>2121</v>
      </c>
      <c r="E31" s="438"/>
    </row>
    <row r="32" spans="2:5">
      <c r="C32" s="439" t="s">
        <v>45</v>
      </c>
      <c r="D32" s="446"/>
      <c r="E32" s="16"/>
    </row>
    <row r="33" spans="2:5">
      <c r="C33" s="439" t="s">
        <v>46</v>
      </c>
      <c r="D33" s="446"/>
      <c r="E33" s="16"/>
    </row>
    <row r="34" spans="2:5">
      <c r="C34" s="439" t="s">
        <v>47</v>
      </c>
      <c r="D34" s="446"/>
      <c r="E34" s="16"/>
    </row>
    <row r="35" spans="2:5">
      <c r="C35" s="439" t="s">
        <v>48</v>
      </c>
      <c r="D35" s="446"/>
      <c r="E35" s="16"/>
    </row>
    <row r="36" spans="2:5">
      <c r="C36" s="439" t="s">
        <v>49</v>
      </c>
      <c r="D36" s="446"/>
      <c r="E36" s="16"/>
    </row>
    <row r="37" spans="2:5" ht="28">
      <c r="B37" s="678">
        <v>1.4</v>
      </c>
      <c r="C37" s="437"/>
      <c r="D37" s="445" t="s">
        <v>2122</v>
      </c>
      <c r="E37" s="438"/>
    </row>
    <row r="38" spans="2:5">
      <c r="C38" s="439" t="s">
        <v>45</v>
      </c>
      <c r="D38" s="446"/>
      <c r="E38" s="16"/>
    </row>
    <row r="39" spans="2:5">
      <c r="C39" s="439" t="s">
        <v>46</v>
      </c>
      <c r="D39" s="446"/>
      <c r="E39" s="16"/>
    </row>
    <row r="40" spans="2:5">
      <c r="C40" s="439" t="s">
        <v>47</v>
      </c>
      <c r="D40" s="446"/>
      <c r="E40" s="16"/>
    </row>
    <row r="41" spans="2:5">
      <c r="C41" s="439" t="s">
        <v>48</v>
      </c>
      <c r="D41" s="446"/>
      <c r="E41" s="16"/>
    </row>
    <row r="42" spans="2:5">
      <c r="C42" s="439" t="s">
        <v>49</v>
      </c>
      <c r="D42" s="446"/>
      <c r="E42" s="16"/>
    </row>
    <row r="43" spans="2:5" ht="42">
      <c r="B43" s="678" t="s">
        <v>140</v>
      </c>
      <c r="C43" s="437"/>
      <c r="D43" s="445" t="s">
        <v>2123</v>
      </c>
      <c r="E43" s="438"/>
    </row>
    <row r="44" spans="2:5">
      <c r="C44" s="439" t="s">
        <v>45</v>
      </c>
      <c r="D44" s="446"/>
      <c r="E44" s="16"/>
    </row>
    <row r="45" spans="2:5">
      <c r="C45" s="439" t="s">
        <v>46</v>
      </c>
      <c r="D45" s="446"/>
      <c r="E45" s="16"/>
    </row>
    <row r="46" spans="2:5">
      <c r="C46" s="439" t="s">
        <v>47</v>
      </c>
      <c r="D46" s="446"/>
      <c r="E46" s="16"/>
    </row>
    <row r="47" spans="2:5">
      <c r="C47" s="439" t="s">
        <v>48</v>
      </c>
      <c r="D47" s="446"/>
      <c r="E47" s="16"/>
    </row>
    <row r="48" spans="2:5">
      <c r="C48" s="439" t="s">
        <v>49</v>
      </c>
      <c r="D48" s="446"/>
      <c r="E48" s="16"/>
    </row>
    <row r="49" spans="2:5" ht="42">
      <c r="B49" s="678" t="s">
        <v>144</v>
      </c>
      <c r="C49" s="437"/>
      <c r="D49" s="445" t="s">
        <v>2124</v>
      </c>
      <c r="E49" s="438"/>
    </row>
    <row r="50" spans="2:5">
      <c r="C50" s="439" t="s">
        <v>45</v>
      </c>
      <c r="D50" s="446"/>
      <c r="E50" s="16"/>
    </row>
    <row r="51" spans="2:5">
      <c r="C51" s="439" t="s">
        <v>46</v>
      </c>
      <c r="D51" s="446"/>
      <c r="E51" s="16"/>
    </row>
    <row r="52" spans="2:5">
      <c r="C52" s="439" t="s">
        <v>47</v>
      </c>
      <c r="D52" s="446"/>
      <c r="E52" s="16"/>
    </row>
    <row r="53" spans="2:5">
      <c r="C53" s="439" t="s">
        <v>48</v>
      </c>
      <c r="D53" s="446"/>
      <c r="E53" s="16"/>
    </row>
    <row r="54" spans="2:5">
      <c r="C54" s="439" t="s">
        <v>49</v>
      </c>
      <c r="D54" s="446"/>
      <c r="E54" s="16"/>
    </row>
    <row r="55" spans="2:5" ht="34.5" customHeight="1">
      <c r="B55" s="678">
        <v>1.5</v>
      </c>
      <c r="C55" s="437"/>
      <c r="D55" s="445" t="s">
        <v>2125</v>
      </c>
      <c r="E55" s="438"/>
    </row>
    <row r="56" spans="2:5">
      <c r="C56" s="439" t="s">
        <v>45</v>
      </c>
      <c r="D56" s="446"/>
      <c r="E56" s="16"/>
    </row>
    <row r="57" spans="2:5">
      <c r="C57" s="439" t="s">
        <v>46</v>
      </c>
      <c r="D57" s="446"/>
      <c r="E57" s="16"/>
    </row>
    <row r="58" spans="2:5">
      <c r="C58" s="439" t="s">
        <v>47</v>
      </c>
      <c r="D58" s="446"/>
      <c r="E58" s="16"/>
    </row>
    <row r="59" spans="2:5">
      <c r="C59" s="439" t="s">
        <v>48</v>
      </c>
      <c r="D59" s="446"/>
      <c r="E59" s="16"/>
    </row>
    <row r="60" spans="2:5">
      <c r="C60" s="439" t="s">
        <v>49</v>
      </c>
      <c r="D60" s="446"/>
      <c r="E60" s="16"/>
    </row>
    <row r="61" spans="2:5" ht="94" customHeight="1">
      <c r="B61" s="678" t="s">
        <v>2126</v>
      </c>
      <c r="C61" s="437"/>
      <c r="D61" s="445" t="s">
        <v>2127</v>
      </c>
      <c r="E61" s="438"/>
    </row>
    <row r="62" spans="2:5">
      <c r="C62" s="439" t="s">
        <v>45</v>
      </c>
      <c r="D62" s="446"/>
      <c r="E62" s="16"/>
    </row>
    <row r="63" spans="2:5">
      <c r="C63" s="439" t="s">
        <v>46</v>
      </c>
      <c r="D63" s="446"/>
      <c r="E63" s="16"/>
    </row>
    <row r="64" spans="2:5">
      <c r="C64" s="439" t="s">
        <v>47</v>
      </c>
      <c r="D64" s="446"/>
      <c r="E64" s="16"/>
    </row>
    <row r="65" spans="2:5">
      <c r="C65" s="439" t="s">
        <v>48</v>
      </c>
      <c r="D65" s="446"/>
      <c r="E65" s="16"/>
    </row>
    <row r="66" spans="2:5">
      <c r="C66" s="439" t="s">
        <v>49</v>
      </c>
      <c r="D66" s="446"/>
      <c r="E66" s="16"/>
    </row>
    <row r="67" spans="2:5" ht="23.15" customHeight="1">
      <c r="B67" s="678" t="s">
        <v>2128</v>
      </c>
      <c r="C67" s="437"/>
      <c r="D67" s="445" t="s">
        <v>2129</v>
      </c>
      <c r="E67" s="438"/>
    </row>
    <row r="68" spans="2:5">
      <c r="C68" s="439" t="s">
        <v>45</v>
      </c>
      <c r="D68" s="446"/>
      <c r="E68" s="16"/>
    </row>
    <row r="69" spans="2:5">
      <c r="C69" s="439" t="s">
        <v>46</v>
      </c>
      <c r="D69" s="446"/>
      <c r="E69" s="16"/>
    </row>
    <row r="70" spans="2:5">
      <c r="C70" s="439" t="s">
        <v>47</v>
      </c>
      <c r="D70" s="446"/>
      <c r="E70" s="16"/>
    </row>
    <row r="71" spans="2:5">
      <c r="C71" s="439" t="s">
        <v>48</v>
      </c>
      <c r="D71" s="446"/>
      <c r="E71" s="16"/>
    </row>
    <row r="72" spans="2:5">
      <c r="C72" s="439" t="s">
        <v>49</v>
      </c>
      <c r="D72" s="446"/>
      <c r="E72" s="16"/>
    </row>
    <row r="73" spans="2:5" ht="31" customHeight="1">
      <c r="B73" s="678" t="s">
        <v>2130</v>
      </c>
      <c r="C73" s="437"/>
      <c r="D73" s="445" t="s">
        <v>2131</v>
      </c>
      <c r="E73" s="438"/>
    </row>
    <row r="74" spans="2:5">
      <c r="C74" s="439" t="s">
        <v>45</v>
      </c>
      <c r="D74" s="446"/>
      <c r="E74" s="16"/>
    </row>
    <row r="75" spans="2:5">
      <c r="C75" s="439" t="s">
        <v>46</v>
      </c>
      <c r="D75" s="446"/>
      <c r="E75" s="16"/>
    </row>
    <row r="76" spans="2:5">
      <c r="C76" s="439" t="s">
        <v>47</v>
      </c>
      <c r="D76" s="446"/>
      <c r="E76" s="16"/>
    </row>
    <row r="77" spans="2:5">
      <c r="C77" s="439" t="s">
        <v>48</v>
      </c>
      <c r="D77" s="446"/>
      <c r="E77" s="16"/>
    </row>
    <row r="78" spans="2:5">
      <c r="C78" s="439" t="s">
        <v>49</v>
      </c>
      <c r="D78" s="446"/>
      <c r="E78" s="16"/>
    </row>
    <row r="79" spans="2:5" ht="16.5" customHeight="1">
      <c r="B79" s="678">
        <v>1.6</v>
      </c>
      <c r="C79" s="437"/>
      <c r="D79" s="445" t="s">
        <v>2132</v>
      </c>
      <c r="E79" s="438"/>
    </row>
    <row r="80" spans="2:5">
      <c r="C80" s="439" t="s">
        <v>45</v>
      </c>
      <c r="D80" s="446"/>
      <c r="E80" s="16"/>
    </row>
    <row r="81" spans="2:6">
      <c r="C81" s="439" t="s">
        <v>46</v>
      </c>
      <c r="D81" s="446"/>
      <c r="E81" s="16"/>
      <c r="F81" s="695"/>
    </row>
    <row r="82" spans="2:6">
      <c r="C82" s="439" t="s">
        <v>47</v>
      </c>
      <c r="D82" s="446"/>
      <c r="E82" s="16"/>
      <c r="F82" s="695"/>
    </row>
    <row r="83" spans="2:6">
      <c r="C83" s="439" t="s">
        <v>48</v>
      </c>
      <c r="D83" s="446"/>
      <c r="E83" s="16"/>
      <c r="F83" s="695"/>
    </row>
    <row r="84" spans="2:6">
      <c r="C84" s="439" t="s">
        <v>49</v>
      </c>
      <c r="D84" s="446"/>
      <c r="E84" s="16"/>
      <c r="F84" s="695"/>
    </row>
    <row r="85" spans="2:6" ht="28">
      <c r="B85" s="678">
        <v>1.7</v>
      </c>
      <c r="C85" s="437"/>
      <c r="D85" s="445" t="s">
        <v>2133</v>
      </c>
      <c r="E85" s="438"/>
      <c r="F85" s="695"/>
    </row>
    <row r="86" spans="2:6">
      <c r="C86" s="439" t="s">
        <v>45</v>
      </c>
      <c r="D86" s="446"/>
      <c r="E86" s="16"/>
      <c r="F86" s="695"/>
    </row>
    <row r="87" spans="2:6">
      <c r="C87" s="439" t="s">
        <v>46</v>
      </c>
      <c r="D87" s="446"/>
      <c r="E87" s="16"/>
      <c r="F87" s="695"/>
    </row>
    <row r="88" spans="2:6">
      <c r="C88" s="439" t="s">
        <v>47</v>
      </c>
      <c r="D88" s="446"/>
      <c r="E88" s="16"/>
      <c r="F88" s="695"/>
    </row>
    <row r="89" spans="2:6">
      <c r="C89" s="439" t="s">
        <v>48</v>
      </c>
      <c r="D89" s="446"/>
      <c r="E89" s="16"/>
      <c r="F89" s="695"/>
    </row>
    <row r="90" spans="2:6">
      <c r="C90" s="439" t="s">
        <v>49</v>
      </c>
      <c r="D90" s="446"/>
      <c r="E90" s="16"/>
      <c r="F90" s="695"/>
    </row>
    <row r="91" spans="2:6" ht="27.65" customHeight="1">
      <c r="C91" s="1121" t="s">
        <v>2134</v>
      </c>
      <c r="D91" s="1121"/>
      <c r="E91" s="1121"/>
      <c r="F91" s="422"/>
    </row>
    <row r="92" spans="2:6">
      <c r="C92" s="440"/>
      <c r="D92" s="447" t="s">
        <v>2135</v>
      </c>
      <c r="E92" s="440"/>
      <c r="F92" s="695"/>
    </row>
    <row r="93" spans="2:6">
      <c r="B93" s="678">
        <v>2.1</v>
      </c>
      <c r="C93" s="437"/>
      <c r="D93" s="445" t="s">
        <v>2136</v>
      </c>
      <c r="E93" s="438"/>
      <c r="F93" s="695"/>
    </row>
    <row r="94" spans="2:6">
      <c r="C94" s="439" t="s">
        <v>45</v>
      </c>
      <c r="D94" s="446"/>
      <c r="E94" s="16"/>
      <c r="F94" s="695"/>
    </row>
    <row r="95" spans="2:6">
      <c r="C95" s="439" t="s">
        <v>46</v>
      </c>
      <c r="D95" s="446"/>
      <c r="E95" s="16"/>
      <c r="F95" s="695"/>
    </row>
    <row r="96" spans="2:6">
      <c r="C96" s="439" t="s">
        <v>47</v>
      </c>
      <c r="D96" s="446"/>
      <c r="E96" s="16"/>
      <c r="F96" s="695"/>
    </row>
    <row r="97" spans="2:5">
      <c r="C97" s="439" t="s">
        <v>48</v>
      </c>
      <c r="D97" s="446"/>
      <c r="E97" s="16"/>
    </row>
    <row r="98" spans="2:5">
      <c r="C98" s="439" t="s">
        <v>49</v>
      </c>
      <c r="D98" s="446"/>
      <c r="E98" s="16"/>
    </row>
    <row r="99" spans="2:5" ht="28">
      <c r="B99" s="678">
        <v>2.2000000000000002</v>
      </c>
      <c r="C99" s="437"/>
      <c r="D99" s="445" t="s">
        <v>2137</v>
      </c>
      <c r="E99" s="438"/>
    </row>
    <row r="100" spans="2:5">
      <c r="C100" s="439" t="s">
        <v>45</v>
      </c>
      <c r="D100" s="446"/>
      <c r="E100" s="16"/>
    </row>
    <row r="101" spans="2:5">
      <c r="C101" s="439" t="s">
        <v>46</v>
      </c>
      <c r="D101" s="446"/>
      <c r="E101" s="16"/>
    </row>
    <row r="102" spans="2:5">
      <c r="C102" s="439" t="s">
        <v>47</v>
      </c>
      <c r="D102" s="446"/>
      <c r="E102" s="16"/>
    </row>
    <row r="103" spans="2:5">
      <c r="C103" s="439" t="s">
        <v>48</v>
      </c>
      <c r="D103" s="446"/>
      <c r="E103" s="16"/>
    </row>
    <row r="104" spans="2:5">
      <c r="C104" s="439" t="s">
        <v>49</v>
      </c>
      <c r="D104" s="446"/>
      <c r="E104" s="16"/>
    </row>
    <row r="105" spans="2:5" ht="28">
      <c r="B105" s="678">
        <v>2.2999999999999998</v>
      </c>
      <c r="C105" s="437"/>
      <c r="D105" s="445" t="s">
        <v>2138</v>
      </c>
      <c r="E105" s="438"/>
    </row>
    <row r="106" spans="2:5" ht="28">
      <c r="B106" s="678" t="s">
        <v>2139</v>
      </c>
      <c r="C106" s="437"/>
      <c r="D106" s="445" t="s">
        <v>2140</v>
      </c>
      <c r="E106" s="438"/>
    </row>
    <row r="107" spans="2:5">
      <c r="C107" s="439" t="s">
        <v>45</v>
      </c>
      <c r="D107" s="446"/>
      <c r="E107" s="16"/>
    </row>
    <row r="108" spans="2:5">
      <c r="C108" s="439" t="s">
        <v>46</v>
      </c>
      <c r="D108" s="446"/>
      <c r="E108" s="16"/>
    </row>
    <row r="109" spans="2:5">
      <c r="C109" s="439" t="s">
        <v>47</v>
      </c>
      <c r="D109" s="446"/>
      <c r="E109" s="16"/>
    </row>
    <row r="110" spans="2:5">
      <c r="C110" s="439" t="s">
        <v>48</v>
      </c>
      <c r="D110" s="446"/>
      <c r="E110" s="16"/>
    </row>
    <row r="111" spans="2:5">
      <c r="C111" s="439" t="s">
        <v>49</v>
      </c>
      <c r="D111" s="446"/>
      <c r="E111" s="16"/>
    </row>
    <row r="112" spans="2:5" ht="28">
      <c r="B112" s="678" t="s">
        <v>2141</v>
      </c>
      <c r="C112" s="437"/>
      <c r="D112" s="445" t="s">
        <v>2142</v>
      </c>
      <c r="E112" s="438"/>
    </row>
    <row r="113" spans="2:5">
      <c r="C113" s="439" t="s">
        <v>45</v>
      </c>
      <c r="D113" s="446"/>
      <c r="E113" s="16"/>
    </row>
    <row r="114" spans="2:5">
      <c r="C114" s="439" t="s">
        <v>46</v>
      </c>
      <c r="D114" s="446"/>
      <c r="E114" s="16"/>
    </row>
    <row r="115" spans="2:5">
      <c r="C115" s="439" t="s">
        <v>47</v>
      </c>
      <c r="D115" s="446"/>
      <c r="E115" s="16"/>
    </row>
    <row r="116" spans="2:5">
      <c r="C116" s="439" t="s">
        <v>48</v>
      </c>
      <c r="D116" s="446"/>
      <c r="E116" s="16"/>
    </row>
    <row r="117" spans="2:5">
      <c r="C117" s="439" t="s">
        <v>49</v>
      </c>
      <c r="D117" s="446"/>
      <c r="E117" s="16"/>
    </row>
    <row r="118" spans="2:5" ht="28">
      <c r="B118" s="678" t="s">
        <v>2143</v>
      </c>
      <c r="C118" s="437"/>
      <c r="D118" s="445" t="s">
        <v>2144</v>
      </c>
      <c r="E118" s="438"/>
    </row>
    <row r="119" spans="2:5">
      <c r="C119" s="439" t="s">
        <v>45</v>
      </c>
      <c r="D119" s="446"/>
      <c r="E119" s="16"/>
    </row>
    <row r="120" spans="2:5">
      <c r="C120" s="439" t="s">
        <v>46</v>
      </c>
      <c r="D120" s="446"/>
      <c r="E120" s="16"/>
    </row>
    <row r="121" spans="2:5">
      <c r="C121" s="439" t="s">
        <v>47</v>
      </c>
      <c r="D121" s="446"/>
      <c r="E121" s="16"/>
    </row>
    <row r="122" spans="2:5">
      <c r="C122" s="439" t="s">
        <v>48</v>
      </c>
      <c r="D122" s="446"/>
      <c r="E122" s="16"/>
    </row>
    <row r="123" spans="2:5">
      <c r="C123" s="439" t="s">
        <v>49</v>
      </c>
      <c r="D123" s="446"/>
      <c r="E123" s="16"/>
    </row>
    <row r="124" spans="2:5" ht="42">
      <c r="B124" s="678">
        <v>2.4</v>
      </c>
      <c r="C124" s="437"/>
      <c r="D124" s="445" t="s">
        <v>2145</v>
      </c>
      <c r="E124" s="438"/>
    </row>
    <row r="125" spans="2:5">
      <c r="C125" s="439" t="s">
        <v>45</v>
      </c>
      <c r="D125" s="446"/>
      <c r="E125" s="16"/>
    </row>
    <row r="126" spans="2:5">
      <c r="C126" s="439" t="s">
        <v>46</v>
      </c>
      <c r="D126" s="446"/>
      <c r="E126" s="16"/>
    </row>
    <row r="127" spans="2:5">
      <c r="C127" s="439" t="s">
        <v>47</v>
      </c>
      <c r="D127" s="446"/>
      <c r="E127" s="16"/>
    </row>
    <row r="128" spans="2:5">
      <c r="C128" s="439" t="s">
        <v>48</v>
      </c>
      <c r="D128" s="446"/>
      <c r="E128" s="16"/>
    </row>
    <row r="129" spans="2:5">
      <c r="C129" s="439" t="s">
        <v>49</v>
      </c>
      <c r="D129" s="446"/>
      <c r="E129" s="16"/>
    </row>
    <row r="130" spans="2:5">
      <c r="C130" s="440"/>
      <c r="D130" s="447" t="s">
        <v>2146</v>
      </c>
      <c r="E130" s="440"/>
    </row>
    <row r="131" spans="2:5" ht="28">
      <c r="C131" s="440"/>
      <c r="D131" s="447" t="s">
        <v>2147</v>
      </c>
      <c r="E131" s="440"/>
    </row>
    <row r="132" spans="2:5">
      <c r="B132" s="678">
        <v>3.1</v>
      </c>
      <c r="C132" s="437"/>
      <c r="D132" s="445" t="s">
        <v>2148</v>
      </c>
      <c r="E132" s="438"/>
    </row>
    <row r="133" spans="2:5">
      <c r="B133" s="678" t="s">
        <v>2149</v>
      </c>
      <c r="C133" s="437"/>
      <c r="D133" s="445" t="s">
        <v>2150</v>
      </c>
      <c r="E133" s="438"/>
    </row>
    <row r="134" spans="2:5">
      <c r="C134" s="439" t="s">
        <v>45</v>
      </c>
      <c r="D134" s="446"/>
      <c r="E134" s="16"/>
    </row>
    <row r="135" spans="2:5">
      <c r="C135" s="439" t="s">
        <v>46</v>
      </c>
      <c r="D135" s="446"/>
      <c r="E135" s="16"/>
    </row>
    <row r="136" spans="2:5">
      <c r="C136" s="439" t="s">
        <v>47</v>
      </c>
      <c r="D136" s="446"/>
      <c r="E136" s="16"/>
    </row>
    <row r="137" spans="2:5">
      <c r="C137" s="439" t="s">
        <v>48</v>
      </c>
      <c r="D137" s="446"/>
      <c r="E137" s="16"/>
    </row>
    <row r="138" spans="2:5">
      <c r="C138" s="439" t="s">
        <v>49</v>
      </c>
      <c r="D138" s="446"/>
      <c r="E138" s="16"/>
    </row>
    <row r="139" spans="2:5">
      <c r="B139" s="678" t="s">
        <v>2151</v>
      </c>
      <c r="C139" s="437"/>
      <c r="D139" s="445" t="s">
        <v>2152</v>
      </c>
      <c r="E139" s="438"/>
    </row>
    <row r="140" spans="2:5">
      <c r="C140" s="439" t="s">
        <v>45</v>
      </c>
      <c r="D140" s="446"/>
      <c r="E140" s="16"/>
    </row>
    <row r="141" spans="2:5">
      <c r="C141" s="439" t="s">
        <v>46</v>
      </c>
      <c r="D141" s="446"/>
      <c r="E141" s="16"/>
    </row>
    <row r="142" spans="2:5">
      <c r="C142" s="439" t="s">
        <v>47</v>
      </c>
      <c r="D142" s="446"/>
      <c r="E142" s="16"/>
    </row>
    <row r="143" spans="2:5">
      <c r="C143" s="439" t="s">
        <v>48</v>
      </c>
      <c r="D143" s="446"/>
      <c r="E143" s="16"/>
    </row>
    <row r="144" spans="2:5">
      <c r="C144" s="439" t="s">
        <v>49</v>
      </c>
      <c r="D144" s="446"/>
      <c r="E144" s="16"/>
    </row>
    <row r="145" spans="2:5" ht="28">
      <c r="B145" s="678" t="s">
        <v>2153</v>
      </c>
      <c r="C145" s="437"/>
      <c r="D145" s="445" t="s">
        <v>2154</v>
      </c>
      <c r="E145" s="438"/>
    </row>
    <row r="146" spans="2:5">
      <c r="C146" s="439" t="s">
        <v>45</v>
      </c>
      <c r="D146" s="446"/>
      <c r="E146" s="16"/>
    </row>
    <row r="147" spans="2:5">
      <c r="C147" s="439" t="s">
        <v>46</v>
      </c>
      <c r="D147" s="446"/>
      <c r="E147" s="16"/>
    </row>
    <row r="148" spans="2:5">
      <c r="C148" s="439" t="s">
        <v>47</v>
      </c>
      <c r="D148" s="446"/>
      <c r="E148" s="16"/>
    </row>
    <row r="149" spans="2:5">
      <c r="C149" s="439" t="s">
        <v>48</v>
      </c>
      <c r="D149" s="446"/>
      <c r="E149" s="16"/>
    </row>
    <row r="150" spans="2:5">
      <c r="C150" s="439" t="s">
        <v>49</v>
      </c>
      <c r="D150" s="446"/>
      <c r="E150" s="16"/>
    </row>
    <row r="151" spans="2:5" ht="28">
      <c r="B151" s="678" t="s">
        <v>2155</v>
      </c>
      <c r="C151" s="437"/>
      <c r="D151" s="445" t="s">
        <v>2156</v>
      </c>
      <c r="E151" s="438"/>
    </row>
    <row r="152" spans="2:5">
      <c r="C152" s="439" t="s">
        <v>45</v>
      </c>
      <c r="D152" s="446"/>
      <c r="E152" s="16"/>
    </row>
    <row r="153" spans="2:5">
      <c r="C153" s="439" t="s">
        <v>46</v>
      </c>
      <c r="D153" s="446"/>
      <c r="E153" s="16"/>
    </row>
    <row r="154" spans="2:5">
      <c r="C154" s="439" t="s">
        <v>47</v>
      </c>
      <c r="D154" s="446"/>
      <c r="E154" s="16"/>
    </row>
    <row r="155" spans="2:5">
      <c r="C155" s="439" t="s">
        <v>48</v>
      </c>
      <c r="D155" s="446"/>
      <c r="E155" s="16"/>
    </row>
    <row r="156" spans="2:5">
      <c r="C156" s="439" t="s">
        <v>49</v>
      </c>
      <c r="D156" s="446"/>
      <c r="E156" s="16"/>
    </row>
    <row r="157" spans="2:5" ht="28">
      <c r="B157" s="678">
        <v>3.2</v>
      </c>
      <c r="C157" s="437"/>
      <c r="D157" s="445" t="s">
        <v>2157</v>
      </c>
      <c r="E157" s="438"/>
    </row>
    <row r="158" spans="2:5">
      <c r="C158" s="439" t="s">
        <v>45</v>
      </c>
      <c r="D158" s="446"/>
      <c r="E158" s="16"/>
    </row>
    <row r="159" spans="2:5">
      <c r="C159" s="439" t="s">
        <v>46</v>
      </c>
      <c r="D159" s="446"/>
      <c r="E159" s="16"/>
    </row>
    <row r="160" spans="2:5">
      <c r="C160" s="439" t="s">
        <v>47</v>
      </c>
      <c r="D160" s="446"/>
      <c r="E160" s="16"/>
    </row>
    <row r="161" spans="2:5">
      <c r="C161" s="439" t="s">
        <v>48</v>
      </c>
      <c r="D161" s="446"/>
      <c r="E161" s="16"/>
    </row>
    <row r="162" spans="2:5">
      <c r="C162" s="439" t="s">
        <v>49</v>
      </c>
      <c r="D162" s="446"/>
      <c r="E162" s="16"/>
    </row>
    <row r="163" spans="2:5" ht="28">
      <c r="C163" s="440"/>
      <c r="D163" s="447" t="s">
        <v>2158</v>
      </c>
      <c r="E163" s="440"/>
    </row>
    <row r="164" spans="2:5" ht="42">
      <c r="B164" s="678">
        <v>3.3</v>
      </c>
      <c r="C164" s="437"/>
      <c r="D164" s="445" t="s">
        <v>2159</v>
      </c>
      <c r="E164" s="438"/>
    </row>
    <row r="165" spans="2:5">
      <c r="C165" s="439" t="s">
        <v>45</v>
      </c>
      <c r="D165" s="446"/>
      <c r="E165" s="16"/>
    </row>
    <row r="166" spans="2:5">
      <c r="C166" s="439" t="s">
        <v>46</v>
      </c>
      <c r="D166" s="446"/>
      <c r="E166" s="16"/>
    </row>
    <row r="167" spans="2:5">
      <c r="C167" s="439" t="s">
        <v>47</v>
      </c>
      <c r="D167" s="446"/>
      <c r="E167" s="16"/>
    </row>
    <row r="168" spans="2:5">
      <c r="C168" s="439" t="s">
        <v>48</v>
      </c>
      <c r="D168" s="446"/>
      <c r="E168" s="16"/>
    </row>
    <row r="169" spans="2:5">
      <c r="C169" s="439" t="s">
        <v>49</v>
      </c>
      <c r="D169" s="446"/>
      <c r="E169" s="16"/>
    </row>
    <row r="170" spans="2:5" ht="28">
      <c r="C170" s="440"/>
      <c r="D170" s="447" t="s">
        <v>2160</v>
      </c>
      <c r="E170" s="440"/>
    </row>
    <row r="171" spans="2:5" ht="42">
      <c r="B171" s="678">
        <v>3.4</v>
      </c>
      <c r="C171" s="437"/>
      <c r="D171" s="445" t="s">
        <v>2161</v>
      </c>
      <c r="E171" s="438"/>
    </row>
    <row r="172" spans="2:5">
      <c r="C172" s="439" t="s">
        <v>45</v>
      </c>
      <c r="D172" s="446"/>
      <c r="E172" s="16"/>
    </row>
    <row r="173" spans="2:5">
      <c r="C173" s="439" t="s">
        <v>46</v>
      </c>
      <c r="D173" s="446"/>
      <c r="E173" s="16"/>
    </row>
    <row r="174" spans="2:5">
      <c r="C174" s="439" t="s">
        <v>47</v>
      </c>
      <c r="D174" s="446"/>
      <c r="E174" s="16"/>
    </row>
    <row r="175" spans="2:5">
      <c r="C175" s="439" t="s">
        <v>48</v>
      </c>
      <c r="D175" s="446"/>
      <c r="E175" s="16"/>
    </row>
    <row r="176" spans="2:5">
      <c r="C176" s="439" t="s">
        <v>49</v>
      </c>
      <c r="D176" s="446"/>
      <c r="E176" s="16"/>
    </row>
    <row r="177" spans="2:5">
      <c r="C177" s="440"/>
      <c r="D177" s="447" t="s">
        <v>2162</v>
      </c>
      <c r="E177" s="440"/>
    </row>
    <row r="178" spans="2:5" ht="28">
      <c r="B178" s="678">
        <v>3.5</v>
      </c>
      <c r="C178" s="437"/>
      <c r="D178" s="445" t="s">
        <v>2163</v>
      </c>
      <c r="E178" s="438"/>
    </row>
    <row r="179" spans="2:5">
      <c r="C179" s="439" t="s">
        <v>45</v>
      </c>
      <c r="D179" s="446"/>
      <c r="E179" s="16"/>
    </row>
    <row r="180" spans="2:5">
      <c r="C180" s="439" t="s">
        <v>46</v>
      </c>
      <c r="D180" s="446"/>
      <c r="E180" s="16"/>
    </row>
    <row r="181" spans="2:5">
      <c r="C181" s="439" t="s">
        <v>47</v>
      </c>
      <c r="D181" s="446"/>
      <c r="E181" s="16"/>
    </row>
    <row r="182" spans="2:5">
      <c r="C182" s="439" t="s">
        <v>48</v>
      </c>
      <c r="D182" s="446"/>
      <c r="E182" s="16"/>
    </row>
    <row r="183" spans="2:5">
      <c r="C183" s="439" t="s">
        <v>49</v>
      </c>
      <c r="D183" s="446"/>
      <c r="E183" s="16"/>
    </row>
    <row r="184" spans="2:5" ht="42">
      <c r="B184" s="678">
        <v>3.6</v>
      </c>
      <c r="C184" s="437"/>
      <c r="D184" s="445" t="s">
        <v>2164</v>
      </c>
      <c r="E184" s="438"/>
    </row>
    <row r="185" spans="2:5" ht="122.15" customHeight="1">
      <c r="C185" s="680"/>
      <c r="D185" s="681" t="s">
        <v>2165</v>
      </c>
      <c r="E185" s="680"/>
    </row>
    <row r="186" spans="2:5">
      <c r="C186" s="439" t="s">
        <v>45</v>
      </c>
      <c r="D186" s="446"/>
      <c r="E186" s="16"/>
    </row>
    <row r="187" spans="2:5">
      <c r="C187" s="439" t="s">
        <v>46</v>
      </c>
      <c r="D187" s="446"/>
      <c r="E187" s="16"/>
    </row>
    <row r="188" spans="2:5">
      <c r="C188" s="439" t="s">
        <v>47</v>
      </c>
      <c r="D188" s="446"/>
      <c r="E188" s="16"/>
    </row>
    <row r="189" spans="2:5">
      <c r="C189" s="439" t="s">
        <v>48</v>
      </c>
      <c r="D189" s="446"/>
      <c r="E189" s="16"/>
    </row>
    <row r="190" spans="2:5">
      <c r="C190" s="439" t="s">
        <v>49</v>
      </c>
      <c r="D190" s="446"/>
      <c r="E190" s="16"/>
    </row>
    <row r="191" spans="2:5">
      <c r="C191" s="440"/>
      <c r="D191" s="447" t="s">
        <v>2166</v>
      </c>
      <c r="E191" s="440"/>
    </row>
    <row r="192" spans="2:5">
      <c r="B192" s="678">
        <v>3.7</v>
      </c>
      <c r="C192" s="437"/>
      <c r="D192" s="445" t="s">
        <v>2167</v>
      </c>
      <c r="E192" s="438"/>
    </row>
    <row r="193" spans="2:5" ht="28">
      <c r="B193" s="678" t="s">
        <v>289</v>
      </c>
      <c r="C193" s="437"/>
      <c r="D193" s="445" t="s">
        <v>2168</v>
      </c>
      <c r="E193" s="438"/>
    </row>
    <row r="194" spans="2:5">
      <c r="C194" s="439" t="s">
        <v>45</v>
      </c>
      <c r="D194" s="446"/>
      <c r="E194" s="16"/>
    </row>
    <row r="195" spans="2:5">
      <c r="C195" s="439" t="s">
        <v>46</v>
      </c>
      <c r="D195" s="446"/>
      <c r="E195" s="16"/>
    </row>
    <row r="196" spans="2:5">
      <c r="C196" s="439" t="s">
        <v>47</v>
      </c>
      <c r="D196" s="446"/>
      <c r="E196" s="16"/>
    </row>
    <row r="197" spans="2:5">
      <c r="C197" s="439" t="s">
        <v>48</v>
      </c>
      <c r="D197" s="446"/>
      <c r="E197" s="16"/>
    </row>
    <row r="198" spans="2:5">
      <c r="C198" s="439" t="s">
        <v>49</v>
      </c>
      <c r="D198" s="446"/>
      <c r="E198" s="16"/>
    </row>
    <row r="199" spans="2:5" ht="28">
      <c r="B199" s="678" t="s">
        <v>2169</v>
      </c>
      <c r="C199" s="437"/>
      <c r="D199" s="445" t="s">
        <v>2170</v>
      </c>
      <c r="E199" s="438"/>
    </row>
    <row r="200" spans="2:5">
      <c r="C200" s="439" t="s">
        <v>45</v>
      </c>
      <c r="D200" s="446"/>
      <c r="E200" s="16"/>
    </row>
    <row r="201" spans="2:5">
      <c r="C201" s="439" t="s">
        <v>46</v>
      </c>
      <c r="D201" s="446"/>
      <c r="E201" s="16"/>
    </row>
    <row r="202" spans="2:5">
      <c r="C202" s="439" t="s">
        <v>47</v>
      </c>
      <c r="D202" s="446"/>
      <c r="E202" s="16"/>
    </row>
    <row r="203" spans="2:5">
      <c r="C203" s="439" t="s">
        <v>48</v>
      </c>
      <c r="D203" s="446"/>
      <c r="E203" s="16"/>
    </row>
    <row r="204" spans="2:5">
      <c r="C204" s="439" t="s">
        <v>49</v>
      </c>
      <c r="D204" s="446"/>
      <c r="E204" s="16"/>
    </row>
    <row r="205" spans="2:5">
      <c r="B205" s="678" t="s">
        <v>2171</v>
      </c>
      <c r="C205" s="437"/>
      <c r="D205" s="445" t="s">
        <v>2172</v>
      </c>
      <c r="E205" s="438"/>
    </row>
    <row r="206" spans="2:5">
      <c r="C206" s="439" t="s">
        <v>45</v>
      </c>
      <c r="D206" s="446"/>
      <c r="E206" s="16"/>
    </row>
    <row r="207" spans="2:5">
      <c r="C207" s="439" t="s">
        <v>46</v>
      </c>
      <c r="D207" s="446"/>
      <c r="E207" s="16"/>
    </row>
    <row r="208" spans="2:5">
      <c r="C208" s="439" t="s">
        <v>47</v>
      </c>
      <c r="D208" s="446"/>
      <c r="E208" s="16"/>
    </row>
    <row r="209" spans="2:5">
      <c r="C209" s="439" t="s">
        <v>48</v>
      </c>
      <c r="D209" s="446"/>
      <c r="E209" s="16"/>
    </row>
    <row r="210" spans="2:5">
      <c r="C210" s="439" t="s">
        <v>49</v>
      </c>
      <c r="D210" s="446"/>
      <c r="E210" s="16"/>
    </row>
    <row r="211" spans="2:5">
      <c r="B211" s="678" t="s">
        <v>2173</v>
      </c>
      <c r="C211" s="437"/>
      <c r="D211" s="445" t="s">
        <v>2174</v>
      </c>
      <c r="E211" s="438"/>
    </row>
    <row r="212" spans="2:5">
      <c r="C212" s="439" t="s">
        <v>45</v>
      </c>
      <c r="D212" s="446"/>
      <c r="E212" s="16"/>
    </row>
    <row r="213" spans="2:5">
      <c r="C213" s="439" t="s">
        <v>46</v>
      </c>
      <c r="D213" s="446"/>
      <c r="E213" s="16"/>
    </row>
    <row r="214" spans="2:5">
      <c r="C214" s="439" t="s">
        <v>47</v>
      </c>
      <c r="D214" s="446"/>
      <c r="E214" s="16"/>
    </row>
    <row r="215" spans="2:5">
      <c r="C215" s="439" t="s">
        <v>48</v>
      </c>
      <c r="D215" s="446"/>
      <c r="E215" s="16"/>
    </row>
    <row r="216" spans="2:5">
      <c r="C216" s="439" t="s">
        <v>49</v>
      </c>
      <c r="D216" s="446"/>
      <c r="E216" s="16"/>
    </row>
    <row r="217" spans="2:5" ht="28">
      <c r="B217" s="678">
        <v>3.8</v>
      </c>
      <c r="C217" s="437"/>
      <c r="D217" s="445" t="s">
        <v>2175</v>
      </c>
      <c r="E217" s="438"/>
    </row>
    <row r="218" spans="2:5">
      <c r="C218" s="439" t="s">
        <v>45</v>
      </c>
      <c r="D218" s="446"/>
      <c r="E218" s="16"/>
    </row>
    <row r="219" spans="2:5">
      <c r="C219" s="439" t="s">
        <v>46</v>
      </c>
      <c r="D219" s="446"/>
      <c r="E219" s="16"/>
    </row>
    <row r="220" spans="2:5">
      <c r="C220" s="439" t="s">
        <v>47</v>
      </c>
      <c r="D220" s="446"/>
      <c r="E220" s="16"/>
    </row>
    <row r="221" spans="2:5">
      <c r="C221" s="439" t="s">
        <v>48</v>
      </c>
      <c r="D221" s="446"/>
      <c r="E221" s="16"/>
    </row>
    <row r="222" spans="2:5">
      <c r="C222" s="439" t="s">
        <v>49</v>
      </c>
      <c r="D222" s="446"/>
      <c r="E222" s="16"/>
    </row>
    <row r="223" spans="2:5" ht="28">
      <c r="B223" s="678">
        <v>3.9</v>
      </c>
      <c r="C223" s="437"/>
      <c r="D223" s="445" t="s">
        <v>2176</v>
      </c>
      <c r="E223" s="438"/>
    </row>
    <row r="224" spans="2:5">
      <c r="C224" s="439" t="s">
        <v>45</v>
      </c>
      <c r="D224" s="446"/>
      <c r="E224" s="16"/>
    </row>
    <row r="225" spans="1:5">
      <c r="C225" s="439" t="s">
        <v>46</v>
      </c>
      <c r="D225" s="446"/>
      <c r="E225" s="16"/>
    </row>
    <row r="226" spans="1:5">
      <c r="C226" s="439" t="s">
        <v>47</v>
      </c>
      <c r="D226" s="446"/>
      <c r="E226" s="16"/>
    </row>
    <row r="227" spans="1:5">
      <c r="C227" s="439" t="s">
        <v>48</v>
      </c>
      <c r="D227" s="446"/>
      <c r="E227" s="16"/>
    </row>
    <row r="228" spans="1:5">
      <c r="C228" s="439" t="s">
        <v>49</v>
      </c>
      <c r="D228" s="446"/>
      <c r="E228" s="16"/>
    </row>
    <row r="229" spans="1:5" ht="56.25" customHeight="1">
      <c r="B229" s="679" t="s">
        <v>2177</v>
      </c>
      <c r="C229" s="437"/>
      <c r="D229" s="445" t="s">
        <v>2178</v>
      </c>
      <c r="E229" s="438"/>
    </row>
    <row r="230" spans="1:5">
      <c r="C230" s="439" t="s">
        <v>45</v>
      </c>
      <c r="D230" s="446"/>
      <c r="E230" s="16"/>
    </row>
    <row r="231" spans="1:5">
      <c r="C231" s="439" t="s">
        <v>46</v>
      </c>
      <c r="D231" s="446"/>
      <c r="E231" s="16"/>
    </row>
    <row r="232" spans="1:5">
      <c r="C232" s="439" t="s">
        <v>47</v>
      </c>
      <c r="D232" s="446"/>
      <c r="E232" s="16"/>
    </row>
    <row r="233" spans="1:5">
      <c r="C233" s="439" t="s">
        <v>48</v>
      </c>
      <c r="D233" s="446"/>
      <c r="E233" s="16"/>
    </row>
    <row r="234" spans="1:5">
      <c r="C234" s="439" t="s">
        <v>49</v>
      </c>
      <c r="D234" s="446"/>
      <c r="E234" s="16"/>
    </row>
    <row r="235" spans="1:5">
      <c r="C235" s="440"/>
      <c r="D235" s="447" t="s">
        <v>2179</v>
      </c>
      <c r="E235" s="440"/>
    </row>
    <row r="236" spans="1:5" s="655" customFormat="1" ht="42.65" customHeight="1">
      <c r="A236" s="422"/>
      <c r="B236" s="679" t="s">
        <v>2180</v>
      </c>
      <c r="C236" s="437"/>
      <c r="D236" s="445" t="s">
        <v>2181</v>
      </c>
      <c r="E236" s="438"/>
    </row>
    <row r="237" spans="1:5" s="655" customFormat="1">
      <c r="A237" s="422"/>
      <c r="B237" s="678"/>
      <c r="C237" s="439" t="s">
        <v>45</v>
      </c>
      <c r="D237" s="446"/>
      <c r="E237" s="16"/>
    </row>
    <row r="238" spans="1:5" s="655" customFormat="1">
      <c r="A238" s="422"/>
      <c r="B238" s="678"/>
      <c r="C238" s="439" t="s">
        <v>46</v>
      </c>
      <c r="D238" s="446"/>
      <c r="E238" s="16"/>
    </row>
    <row r="239" spans="1:5" s="655" customFormat="1">
      <c r="A239" s="422"/>
      <c r="B239" s="678"/>
      <c r="C239" s="439" t="s">
        <v>47</v>
      </c>
      <c r="D239" s="446"/>
      <c r="E239" s="16"/>
    </row>
    <row r="240" spans="1:5" s="655" customFormat="1">
      <c r="A240" s="422"/>
      <c r="B240" s="678"/>
      <c r="C240" s="439" t="s">
        <v>48</v>
      </c>
      <c r="D240" s="446"/>
      <c r="E240" s="16"/>
    </row>
    <row r="241" spans="1:5" s="655" customFormat="1">
      <c r="A241" s="422"/>
      <c r="B241" s="678"/>
      <c r="C241" s="439" t="s">
        <v>49</v>
      </c>
      <c r="D241" s="446"/>
      <c r="E241" s="16"/>
    </row>
    <row r="242" spans="1:5" s="655" customFormat="1" ht="16" customHeight="1">
      <c r="A242" s="422"/>
      <c r="B242" s="678">
        <v>3.12</v>
      </c>
      <c r="C242" s="437"/>
      <c r="D242" s="445" t="s">
        <v>2182</v>
      </c>
      <c r="E242" s="438"/>
    </row>
    <row r="243" spans="1:5" s="655" customFormat="1">
      <c r="A243" s="422"/>
      <c r="B243" s="678"/>
      <c r="C243" s="439" t="s">
        <v>45</v>
      </c>
      <c r="D243" s="446"/>
      <c r="E243" s="16"/>
    </row>
    <row r="244" spans="1:5" s="655" customFormat="1">
      <c r="A244" s="422"/>
      <c r="B244" s="678"/>
      <c r="C244" s="439" t="s">
        <v>46</v>
      </c>
      <c r="D244" s="446"/>
      <c r="E244" s="16"/>
    </row>
    <row r="245" spans="1:5" s="655" customFormat="1">
      <c r="A245" s="422"/>
      <c r="B245" s="678"/>
      <c r="C245" s="439" t="s">
        <v>47</v>
      </c>
      <c r="D245" s="446"/>
      <c r="E245" s="16"/>
    </row>
    <row r="246" spans="1:5" s="655" customFormat="1">
      <c r="A246" s="422"/>
      <c r="B246" s="678"/>
      <c r="C246" s="439" t="s">
        <v>48</v>
      </c>
      <c r="D246" s="446"/>
      <c r="E246" s="16"/>
    </row>
    <row r="247" spans="1:5" s="655" customFormat="1">
      <c r="A247" s="422"/>
      <c r="B247" s="678"/>
      <c r="C247" s="439" t="s">
        <v>49</v>
      </c>
      <c r="D247" s="446"/>
      <c r="E247" s="16"/>
    </row>
    <row r="248" spans="1:5" s="655" customFormat="1" ht="17.149999999999999" customHeight="1">
      <c r="A248" s="422"/>
      <c r="B248" s="678">
        <v>3.13</v>
      </c>
      <c r="C248" s="437"/>
      <c r="D248" s="445" t="s">
        <v>2183</v>
      </c>
      <c r="E248" s="438"/>
    </row>
    <row r="249" spans="1:5" s="655" customFormat="1">
      <c r="A249" s="422"/>
      <c r="B249" s="678"/>
      <c r="C249" s="439" t="s">
        <v>45</v>
      </c>
      <c r="D249" s="446"/>
      <c r="E249" s="16"/>
    </row>
    <row r="250" spans="1:5" s="655" customFormat="1">
      <c r="A250" s="422"/>
      <c r="B250" s="678"/>
      <c r="C250" s="439" t="s">
        <v>46</v>
      </c>
      <c r="D250" s="446"/>
      <c r="E250" s="16"/>
    </row>
    <row r="251" spans="1:5" s="655" customFormat="1">
      <c r="A251" s="422"/>
      <c r="B251" s="678"/>
      <c r="C251" s="439" t="s">
        <v>47</v>
      </c>
      <c r="D251" s="446"/>
      <c r="E251" s="16"/>
    </row>
    <row r="252" spans="1:5" s="655" customFormat="1">
      <c r="A252" s="422"/>
      <c r="B252" s="678"/>
      <c r="C252" s="439" t="s">
        <v>48</v>
      </c>
      <c r="D252" s="446"/>
      <c r="E252" s="16"/>
    </row>
    <row r="253" spans="1:5" s="655" customFormat="1">
      <c r="A253" s="422"/>
      <c r="B253" s="678"/>
      <c r="C253" s="439" t="s">
        <v>49</v>
      </c>
      <c r="D253" s="446"/>
      <c r="E253" s="16"/>
    </row>
    <row r="254" spans="1:5" s="655" customFormat="1" ht="16" customHeight="1">
      <c r="A254" s="422"/>
      <c r="B254" s="678">
        <v>3.14</v>
      </c>
      <c r="C254" s="437"/>
      <c r="D254" s="445" t="s">
        <v>2184</v>
      </c>
      <c r="E254" s="438"/>
    </row>
    <row r="255" spans="1:5" s="655" customFormat="1">
      <c r="A255" s="422"/>
      <c r="B255" s="678"/>
      <c r="C255" s="439" t="s">
        <v>45</v>
      </c>
      <c r="D255" s="446"/>
      <c r="E255" s="16"/>
    </row>
    <row r="256" spans="1:5" s="655" customFormat="1">
      <c r="A256" s="422"/>
      <c r="B256" s="678"/>
      <c r="C256" s="439" t="s">
        <v>46</v>
      </c>
      <c r="D256" s="446"/>
      <c r="E256" s="16"/>
    </row>
    <row r="257" spans="1:5" s="655" customFormat="1">
      <c r="A257" s="422"/>
      <c r="B257" s="678"/>
      <c r="C257" s="439" t="s">
        <v>47</v>
      </c>
      <c r="D257" s="446"/>
      <c r="E257" s="16"/>
    </row>
    <row r="258" spans="1:5" s="655" customFormat="1">
      <c r="A258" s="422"/>
      <c r="B258" s="678"/>
      <c r="C258" s="439" t="s">
        <v>48</v>
      </c>
      <c r="D258" s="446"/>
      <c r="E258" s="16"/>
    </row>
    <row r="259" spans="1:5" s="655" customFormat="1">
      <c r="A259" s="422"/>
      <c r="B259" s="678"/>
      <c r="C259" s="439" t="s">
        <v>49</v>
      </c>
      <c r="D259" s="446"/>
      <c r="E259" s="16"/>
    </row>
    <row r="260" spans="1:5">
      <c r="C260" s="440"/>
      <c r="D260" s="447" t="s">
        <v>2185</v>
      </c>
      <c r="E260" s="440"/>
    </row>
    <row r="261" spans="1:5" s="655" customFormat="1" ht="18" customHeight="1">
      <c r="A261" s="422"/>
      <c r="B261" s="678">
        <v>3.15</v>
      </c>
      <c r="C261" s="437"/>
      <c r="D261" s="445" t="s">
        <v>2186</v>
      </c>
      <c r="E261" s="438"/>
    </row>
    <row r="262" spans="1:5" s="655" customFormat="1" ht="48" customHeight="1">
      <c r="A262" s="422"/>
      <c r="B262" s="678" t="s">
        <v>2187</v>
      </c>
      <c r="C262" s="437"/>
      <c r="D262" s="445" t="s">
        <v>2188</v>
      </c>
      <c r="E262" s="438"/>
    </row>
    <row r="263" spans="1:5" s="655" customFormat="1">
      <c r="A263" s="422"/>
      <c r="B263" s="678"/>
      <c r="C263" s="439" t="s">
        <v>45</v>
      </c>
      <c r="D263" s="446"/>
      <c r="E263" s="16"/>
    </row>
    <row r="264" spans="1:5" s="655" customFormat="1">
      <c r="A264" s="422"/>
      <c r="B264" s="678"/>
      <c r="C264" s="439" t="s">
        <v>46</v>
      </c>
      <c r="D264" s="446"/>
      <c r="E264" s="16"/>
    </row>
    <row r="265" spans="1:5" s="655" customFormat="1">
      <c r="A265" s="422"/>
      <c r="B265" s="678"/>
      <c r="C265" s="439" t="s">
        <v>47</v>
      </c>
      <c r="D265" s="446"/>
      <c r="E265" s="16"/>
    </row>
    <row r="266" spans="1:5" s="655" customFormat="1">
      <c r="A266" s="422"/>
      <c r="B266" s="678"/>
      <c r="C266" s="439" t="s">
        <v>48</v>
      </c>
      <c r="D266" s="446"/>
      <c r="E266" s="16"/>
    </row>
    <row r="267" spans="1:5" s="655" customFormat="1">
      <c r="A267" s="422"/>
      <c r="B267" s="678"/>
      <c r="C267" s="439" t="s">
        <v>49</v>
      </c>
      <c r="D267" s="446"/>
      <c r="E267" s="16"/>
    </row>
    <row r="268" spans="1:5" s="655" customFormat="1" ht="18.75" customHeight="1">
      <c r="A268" s="422"/>
      <c r="B268" s="678" t="s">
        <v>2189</v>
      </c>
      <c r="C268" s="437"/>
      <c r="D268" s="445" t="s">
        <v>2190</v>
      </c>
      <c r="E268" s="438"/>
    </row>
    <row r="269" spans="1:5" s="655" customFormat="1">
      <c r="A269" s="422"/>
      <c r="B269" s="678"/>
      <c r="C269" s="439" t="s">
        <v>45</v>
      </c>
      <c r="D269" s="446"/>
      <c r="E269" s="16"/>
    </row>
    <row r="270" spans="1:5" s="655" customFormat="1">
      <c r="A270" s="422"/>
      <c r="B270" s="678"/>
      <c r="C270" s="439" t="s">
        <v>46</v>
      </c>
      <c r="D270" s="446"/>
      <c r="E270" s="16"/>
    </row>
    <row r="271" spans="1:5" s="655" customFormat="1">
      <c r="A271" s="422"/>
      <c r="B271" s="678"/>
      <c r="C271" s="439" t="s">
        <v>47</v>
      </c>
      <c r="D271" s="446"/>
      <c r="E271" s="16"/>
    </row>
    <row r="272" spans="1:5" s="655" customFormat="1">
      <c r="A272" s="422"/>
      <c r="B272" s="678"/>
      <c r="C272" s="439" t="s">
        <v>48</v>
      </c>
      <c r="D272" s="446"/>
      <c r="E272" s="16"/>
    </row>
    <row r="273" spans="1:5" s="655" customFormat="1">
      <c r="A273" s="422"/>
      <c r="B273" s="678"/>
      <c r="C273" s="439" t="s">
        <v>49</v>
      </c>
      <c r="D273" s="446"/>
      <c r="E273" s="16"/>
    </row>
    <row r="274" spans="1:5" s="655" customFormat="1" ht="33.75" customHeight="1">
      <c r="A274" s="422"/>
      <c r="B274" s="678">
        <v>3.16</v>
      </c>
      <c r="C274" s="437"/>
      <c r="D274" s="445" t="s">
        <v>2191</v>
      </c>
      <c r="E274" s="438"/>
    </row>
    <row r="275" spans="1:5" s="655" customFormat="1">
      <c r="A275" s="422"/>
      <c r="B275" s="678"/>
      <c r="C275" s="439" t="s">
        <v>45</v>
      </c>
      <c r="D275" s="446"/>
      <c r="E275" s="16"/>
    </row>
    <row r="276" spans="1:5" s="655" customFormat="1">
      <c r="A276" s="422"/>
      <c r="B276" s="678"/>
      <c r="C276" s="439" t="s">
        <v>46</v>
      </c>
      <c r="D276" s="446"/>
      <c r="E276" s="16"/>
    </row>
    <row r="277" spans="1:5" s="655" customFormat="1">
      <c r="A277" s="422"/>
      <c r="B277" s="678"/>
      <c r="C277" s="439" t="s">
        <v>47</v>
      </c>
      <c r="D277" s="446"/>
      <c r="E277" s="16"/>
    </row>
    <row r="278" spans="1:5" s="655" customFormat="1">
      <c r="A278" s="422"/>
      <c r="B278" s="678"/>
      <c r="C278" s="439" t="s">
        <v>48</v>
      </c>
      <c r="D278" s="446"/>
      <c r="E278" s="16"/>
    </row>
    <row r="279" spans="1:5" s="655" customFormat="1">
      <c r="A279" s="422"/>
      <c r="B279" s="678"/>
      <c r="C279" s="439" t="s">
        <v>49</v>
      </c>
      <c r="D279" s="446"/>
      <c r="E279" s="16"/>
    </row>
    <row r="280" spans="1:5" s="655" customFormat="1" ht="19.5" customHeight="1">
      <c r="A280" s="422"/>
      <c r="B280" s="678">
        <v>3.17</v>
      </c>
      <c r="C280" s="437"/>
      <c r="D280" s="445" t="s">
        <v>2192</v>
      </c>
      <c r="E280" s="438"/>
    </row>
    <row r="281" spans="1:5" s="655" customFormat="1">
      <c r="A281" s="422"/>
      <c r="B281" s="678"/>
      <c r="C281" s="439" t="s">
        <v>45</v>
      </c>
      <c r="D281" s="446"/>
      <c r="E281" s="16"/>
    </row>
    <row r="282" spans="1:5" s="655" customFormat="1">
      <c r="A282" s="422"/>
      <c r="B282" s="678"/>
      <c r="C282" s="439" t="s">
        <v>46</v>
      </c>
      <c r="D282" s="446"/>
      <c r="E282" s="16"/>
    </row>
    <row r="283" spans="1:5" s="655" customFormat="1">
      <c r="A283" s="422"/>
      <c r="B283" s="678"/>
      <c r="C283" s="439" t="s">
        <v>47</v>
      </c>
      <c r="D283" s="446"/>
      <c r="E283" s="16"/>
    </row>
    <row r="284" spans="1:5" s="655" customFormat="1">
      <c r="A284" s="422"/>
      <c r="B284" s="678"/>
      <c r="C284" s="439" t="s">
        <v>48</v>
      </c>
      <c r="D284" s="446"/>
      <c r="E284" s="16"/>
    </row>
    <row r="285" spans="1:5" s="655" customFormat="1">
      <c r="A285" s="422"/>
      <c r="B285" s="678"/>
      <c r="C285" s="439" t="s">
        <v>49</v>
      </c>
      <c r="D285" s="446"/>
      <c r="E285" s="16"/>
    </row>
    <row r="286" spans="1:5" s="655" customFormat="1" ht="33.75" customHeight="1">
      <c r="A286" s="422"/>
      <c r="B286" s="678">
        <v>3.18</v>
      </c>
      <c r="C286" s="437"/>
      <c r="D286" s="445" t="s">
        <v>2193</v>
      </c>
      <c r="E286" s="438"/>
    </row>
    <row r="287" spans="1:5" s="655" customFormat="1">
      <c r="A287" s="422"/>
      <c r="B287" s="678"/>
      <c r="C287" s="439" t="s">
        <v>45</v>
      </c>
      <c r="D287" s="446"/>
      <c r="E287" s="16"/>
    </row>
    <row r="288" spans="1:5" s="655" customFormat="1">
      <c r="A288" s="422"/>
      <c r="B288" s="678"/>
      <c r="C288" s="439" t="s">
        <v>46</v>
      </c>
      <c r="D288" s="446"/>
      <c r="E288" s="16"/>
    </row>
    <row r="289" spans="1:5" s="655" customFormat="1">
      <c r="A289" s="422"/>
      <c r="B289" s="678"/>
      <c r="C289" s="439" t="s">
        <v>47</v>
      </c>
      <c r="D289" s="446"/>
      <c r="E289" s="16"/>
    </row>
    <row r="290" spans="1:5" s="655" customFormat="1">
      <c r="A290" s="422"/>
      <c r="B290" s="678"/>
      <c r="C290" s="439" t="s">
        <v>48</v>
      </c>
      <c r="D290" s="446"/>
      <c r="E290" s="16"/>
    </row>
    <row r="291" spans="1:5" s="655" customFormat="1">
      <c r="A291" s="422"/>
      <c r="B291" s="678"/>
      <c r="C291" s="439" t="s">
        <v>49</v>
      </c>
      <c r="D291" s="446"/>
      <c r="E291" s="16"/>
    </row>
    <row r="292" spans="1:5" s="655" customFormat="1" ht="33.75" customHeight="1">
      <c r="A292" s="422"/>
      <c r="B292" s="678">
        <v>3.19</v>
      </c>
      <c r="C292" s="437"/>
      <c r="D292" s="445" t="s">
        <v>2194</v>
      </c>
      <c r="E292" s="438"/>
    </row>
    <row r="293" spans="1:5" s="655" customFormat="1">
      <c r="A293" s="422"/>
      <c r="B293" s="678"/>
      <c r="C293" s="439" t="s">
        <v>45</v>
      </c>
      <c r="D293" s="446"/>
      <c r="E293" s="16"/>
    </row>
    <row r="294" spans="1:5" s="655" customFormat="1">
      <c r="A294" s="422"/>
      <c r="B294" s="678"/>
      <c r="C294" s="439" t="s">
        <v>46</v>
      </c>
      <c r="D294" s="446"/>
      <c r="E294" s="16"/>
    </row>
    <row r="295" spans="1:5" s="655" customFormat="1">
      <c r="A295" s="422"/>
      <c r="B295" s="678"/>
      <c r="C295" s="439" t="s">
        <v>47</v>
      </c>
      <c r="D295" s="446"/>
      <c r="E295" s="16"/>
    </row>
    <row r="296" spans="1:5" s="655" customFormat="1">
      <c r="A296" s="422"/>
      <c r="B296" s="678"/>
      <c r="C296" s="439" t="s">
        <v>48</v>
      </c>
      <c r="D296" s="446"/>
      <c r="E296" s="16"/>
    </row>
    <row r="297" spans="1:5" s="655" customFormat="1">
      <c r="A297" s="422"/>
      <c r="B297" s="678"/>
      <c r="C297" s="439" t="s">
        <v>49</v>
      </c>
      <c r="D297" s="446"/>
      <c r="E297" s="16"/>
    </row>
    <row r="298" spans="1:5" s="655" customFormat="1" ht="21.65" customHeight="1">
      <c r="A298" s="422"/>
      <c r="B298" s="678"/>
      <c r="C298" s="1121" t="s">
        <v>2195</v>
      </c>
      <c r="D298" s="1121"/>
      <c r="E298" s="1121"/>
    </row>
    <row r="299" spans="1:5">
      <c r="C299" s="440"/>
      <c r="D299" s="447" t="s">
        <v>2196</v>
      </c>
      <c r="E299" s="440"/>
    </row>
    <row r="300" spans="1:5" s="655" customFormat="1">
      <c r="A300" s="422"/>
      <c r="B300" s="678">
        <v>4.0999999999999996</v>
      </c>
      <c r="C300" s="437"/>
      <c r="D300" s="445" t="s">
        <v>2197</v>
      </c>
      <c r="E300" s="438"/>
    </row>
    <row r="301" spans="1:5" s="655" customFormat="1">
      <c r="A301" s="422"/>
      <c r="B301" s="678"/>
      <c r="C301" s="439" t="s">
        <v>45</v>
      </c>
      <c r="D301" s="446"/>
      <c r="E301" s="16"/>
    </row>
    <row r="302" spans="1:5" s="655" customFormat="1">
      <c r="A302" s="422"/>
      <c r="B302" s="678"/>
      <c r="C302" s="439" t="s">
        <v>46</v>
      </c>
      <c r="D302" s="446"/>
      <c r="E302" s="16"/>
    </row>
    <row r="303" spans="1:5" s="655" customFormat="1">
      <c r="A303" s="422"/>
      <c r="B303" s="678"/>
      <c r="C303" s="439" t="s">
        <v>47</v>
      </c>
      <c r="D303" s="446"/>
      <c r="E303" s="16"/>
    </row>
    <row r="304" spans="1:5" s="655" customFormat="1">
      <c r="A304" s="422"/>
      <c r="B304" s="678"/>
      <c r="C304" s="439" t="s">
        <v>48</v>
      </c>
      <c r="D304" s="446"/>
      <c r="E304" s="16"/>
    </row>
    <row r="305" spans="1:5" s="655" customFormat="1">
      <c r="A305" s="422"/>
      <c r="B305" s="678"/>
      <c r="C305" s="439" t="s">
        <v>49</v>
      </c>
      <c r="D305" s="446"/>
      <c r="E305" s="16"/>
    </row>
    <row r="306" spans="1:5" s="655" customFormat="1" ht="28">
      <c r="A306" s="422"/>
      <c r="B306" s="678">
        <v>4.2</v>
      </c>
      <c r="C306" s="437"/>
      <c r="D306" s="445" t="s">
        <v>2198</v>
      </c>
      <c r="E306" s="438"/>
    </row>
    <row r="307" spans="1:5" s="655" customFormat="1">
      <c r="A307" s="422"/>
      <c r="B307" s="678"/>
      <c r="C307" s="439" t="s">
        <v>45</v>
      </c>
      <c r="D307" s="446"/>
      <c r="E307" s="16"/>
    </row>
    <row r="308" spans="1:5" s="655" customFormat="1">
      <c r="A308" s="422"/>
      <c r="B308" s="678"/>
      <c r="C308" s="439" t="s">
        <v>46</v>
      </c>
      <c r="D308" s="446"/>
      <c r="E308" s="16"/>
    </row>
    <row r="309" spans="1:5" s="655" customFormat="1">
      <c r="A309" s="422"/>
      <c r="B309" s="678"/>
      <c r="C309" s="439" t="s">
        <v>47</v>
      </c>
      <c r="D309" s="446"/>
      <c r="E309" s="16"/>
    </row>
    <row r="310" spans="1:5" s="655" customFormat="1">
      <c r="A310" s="422"/>
      <c r="B310" s="678"/>
      <c r="C310" s="439" t="s">
        <v>48</v>
      </c>
      <c r="D310" s="446"/>
      <c r="E310" s="16"/>
    </row>
    <row r="311" spans="1:5" s="655" customFormat="1">
      <c r="A311" s="422"/>
      <c r="B311" s="678"/>
      <c r="C311" s="439" t="s">
        <v>49</v>
      </c>
      <c r="D311" s="446"/>
      <c r="E311" s="16"/>
    </row>
    <row r="312" spans="1:5" s="655" customFormat="1" ht="28">
      <c r="A312" s="422"/>
      <c r="B312" s="678">
        <v>4.3</v>
      </c>
      <c r="C312" s="437"/>
      <c r="D312" s="445" t="s">
        <v>2199</v>
      </c>
      <c r="E312" s="438"/>
    </row>
    <row r="313" spans="1:5" s="655" customFormat="1">
      <c r="A313" s="422"/>
      <c r="B313" s="678"/>
      <c r="C313" s="439" t="s">
        <v>45</v>
      </c>
      <c r="D313" s="446"/>
      <c r="E313" s="16"/>
    </row>
    <row r="314" spans="1:5" s="655" customFormat="1">
      <c r="A314" s="422"/>
      <c r="B314" s="678"/>
      <c r="C314" s="439" t="s">
        <v>46</v>
      </c>
      <c r="D314" s="446"/>
      <c r="E314" s="16"/>
    </row>
    <row r="315" spans="1:5" s="655" customFormat="1">
      <c r="A315" s="422"/>
      <c r="B315" s="678"/>
      <c r="C315" s="439" t="s">
        <v>47</v>
      </c>
      <c r="D315" s="446"/>
      <c r="E315" s="16"/>
    </row>
    <row r="316" spans="1:5" s="655" customFormat="1">
      <c r="A316" s="422"/>
      <c r="B316" s="678"/>
      <c r="C316" s="439" t="s">
        <v>48</v>
      </c>
      <c r="D316" s="446"/>
      <c r="E316" s="16"/>
    </row>
    <row r="317" spans="1:5" s="655" customFormat="1">
      <c r="A317" s="422"/>
      <c r="B317" s="678"/>
      <c r="C317" s="439" t="s">
        <v>49</v>
      </c>
      <c r="D317" s="446"/>
      <c r="E317" s="16"/>
    </row>
    <row r="318" spans="1:5" s="655" customFormat="1">
      <c r="A318" s="422"/>
      <c r="B318" s="678"/>
      <c r="C318" s="440"/>
      <c r="D318" s="447" t="s">
        <v>2200</v>
      </c>
      <c r="E318" s="440"/>
    </row>
    <row r="319" spans="1:5" s="655" customFormat="1">
      <c r="A319" s="422"/>
      <c r="B319" s="678">
        <v>5.0999999999999996</v>
      </c>
      <c r="C319" s="437"/>
      <c r="D319" s="445" t="s">
        <v>2201</v>
      </c>
      <c r="E319" s="438"/>
    </row>
    <row r="320" spans="1:5" s="655" customFormat="1">
      <c r="A320" s="422"/>
      <c r="B320" s="678" t="s">
        <v>314</v>
      </c>
      <c r="C320" s="437"/>
      <c r="D320" s="445" t="s">
        <v>2202</v>
      </c>
      <c r="E320" s="438"/>
    </row>
    <row r="321" spans="1:5" s="655" customFormat="1">
      <c r="A321" s="422"/>
      <c r="B321" s="678"/>
      <c r="C321" s="439" t="s">
        <v>45</v>
      </c>
      <c r="D321" s="446"/>
      <c r="E321" s="16"/>
    </row>
    <row r="322" spans="1:5" s="655" customFormat="1">
      <c r="A322" s="422"/>
      <c r="B322" s="678"/>
      <c r="C322" s="439" t="s">
        <v>46</v>
      </c>
      <c r="D322" s="446"/>
      <c r="E322" s="16"/>
    </row>
    <row r="323" spans="1:5" s="655" customFormat="1">
      <c r="A323" s="422"/>
      <c r="B323" s="678"/>
      <c r="C323" s="439" t="s">
        <v>47</v>
      </c>
      <c r="D323" s="446"/>
      <c r="E323" s="16"/>
    </row>
    <row r="324" spans="1:5" s="655" customFormat="1">
      <c r="A324" s="422"/>
      <c r="B324" s="678"/>
      <c r="C324" s="439" t="s">
        <v>48</v>
      </c>
      <c r="D324" s="446"/>
      <c r="E324" s="16"/>
    </row>
    <row r="325" spans="1:5" s="655" customFormat="1">
      <c r="A325" s="422"/>
      <c r="B325" s="678"/>
      <c r="C325" s="439" t="s">
        <v>49</v>
      </c>
      <c r="D325" s="446"/>
      <c r="E325" s="16"/>
    </row>
    <row r="326" spans="1:5" s="655" customFormat="1">
      <c r="A326" s="422"/>
      <c r="B326" s="678" t="s">
        <v>421</v>
      </c>
      <c r="C326" s="437"/>
      <c r="D326" s="445" t="s">
        <v>2203</v>
      </c>
      <c r="E326" s="438"/>
    </row>
    <row r="327" spans="1:5" s="655" customFormat="1">
      <c r="A327" s="422"/>
      <c r="B327" s="678"/>
      <c r="C327" s="439" t="s">
        <v>45</v>
      </c>
      <c r="D327" s="446"/>
      <c r="E327" s="16"/>
    </row>
    <row r="328" spans="1:5" s="655" customFormat="1">
      <c r="A328" s="422"/>
      <c r="B328" s="678"/>
      <c r="C328" s="439" t="s">
        <v>46</v>
      </c>
      <c r="D328" s="446"/>
      <c r="E328" s="16"/>
    </row>
    <row r="329" spans="1:5" s="655" customFormat="1">
      <c r="A329" s="422"/>
      <c r="B329" s="678"/>
      <c r="C329" s="439" t="s">
        <v>47</v>
      </c>
      <c r="D329" s="446"/>
      <c r="E329" s="16"/>
    </row>
    <row r="330" spans="1:5" s="655" customFormat="1">
      <c r="A330" s="422"/>
      <c r="B330" s="678"/>
      <c r="C330" s="439" t="s">
        <v>48</v>
      </c>
      <c r="D330" s="446"/>
      <c r="E330" s="16"/>
    </row>
    <row r="331" spans="1:5" s="655" customFormat="1">
      <c r="A331" s="422"/>
      <c r="B331" s="678"/>
      <c r="C331" s="439" t="s">
        <v>49</v>
      </c>
      <c r="D331" s="446"/>
      <c r="E331" s="16"/>
    </row>
    <row r="332" spans="1:5" s="655" customFormat="1" ht="28">
      <c r="A332" s="422"/>
      <c r="B332" s="678" t="s">
        <v>2204</v>
      </c>
      <c r="C332" s="437"/>
      <c r="D332" s="445" t="s">
        <v>2205</v>
      </c>
      <c r="E332" s="438"/>
    </row>
    <row r="333" spans="1:5" s="655" customFormat="1">
      <c r="A333" s="422"/>
      <c r="B333" s="678"/>
      <c r="C333" s="439" t="s">
        <v>45</v>
      </c>
      <c r="D333" s="446"/>
      <c r="E333" s="16"/>
    </row>
    <row r="334" spans="1:5" s="655" customFormat="1">
      <c r="A334" s="422"/>
      <c r="B334" s="678"/>
      <c r="C334" s="439" t="s">
        <v>46</v>
      </c>
      <c r="D334" s="446"/>
      <c r="E334" s="16"/>
    </row>
    <row r="335" spans="1:5" s="655" customFormat="1">
      <c r="A335" s="422"/>
      <c r="B335" s="678"/>
      <c r="C335" s="439" t="s">
        <v>47</v>
      </c>
      <c r="D335" s="446"/>
      <c r="E335" s="16"/>
    </row>
    <row r="336" spans="1:5" s="655" customFormat="1">
      <c r="A336" s="422"/>
      <c r="B336" s="678"/>
      <c r="C336" s="439" t="s">
        <v>48</v>
      </c>
      <c r="D336" s="446"/>
      <c r="E336" s="16"/>
    </row>
    <row r="337" spans="1:5" s="655" customFormat="1">
      <c r="A337" s="422"/>
      <c r="B337" s="678"/>
      <c r="C337" s="439" t="s">
        <v>49</v>
      </c>
      <c r="D337" s="446"/>
      <c r="E337" s="16"/>
    </row>
    <row r="338" spans="1:5" s="655" customFormat="1">
      <c r="A338" s="422"/>
      <c r="B338" s="678" t="s">
        <v>2206</v>
      </c>
      <c r="C338" s="437"/>
      <c r="D338" s="445" t="s">
        <v>2207</v>
      </c>
      <c r="E338" s="438"/>
    </row>
    <row r="339" spans="1:5" s="655" customFormat="1">
      <c r="A339" s="422"/>
      <c r="B339" s="678"/>
      <c r="C339" s="439" t="s">
        <v>45</v>
      </c>
      <c r="D339" s="446"/>
      <c r="E339" s="16"/>
    </row>
    <row r="340" spans="1:5" s="655" customFormat="1">
      <c r="A340" s="422"/>
      <c r="B340" s="678"/>
      <c r="C340" s="439" t="s">
        <v>46</v>
      </c>
      <c r="D340" s="446"/>
      <c r="E340" s="16"/>
    </row>
    <row r="341" spans="1:5" s="655" customFormat="1">
      <c r="A341" s="422"/>
      <c r="B341" s="678"/>
      <c r="C341" s="439" t="s">
        <v>47</v>
      </c>
      <c r="D341" s="446"/>
      <c r="E341" s="16"/>
    </row>
    <row r="342" spans="1:5" s="655" customFormat="1">
      <c r="A342" s="422"/>
      <c r="B342" s="678"/>
      <c r="C342" s="439" t="s">
        <v>48</v>
      </c>
      <c r="D342" s="446"/>
      <c r="E342" s="16"/>
    </row>
    <row r="343" spans="1:5" s="655" customFormat="1">
      <c r="A343" s="422"/>
      <c r="B343" s="678"/>
      <c r="C343" s="439" t="s">
        <v>49</v>
      </c>
      <c r="D343" s="446"/>
      <c r="E343" s="16"/>
    </row>
    <row r="344" spans="1:5" s="655" customFormat="1" ht="28">
      <c r="A344" s="422"/>
      <c r="B344" s="678" t="s">
        <v>2208</v>
      </c>
      <c r="C344" s="437"/>
      <c r="D344" s="445" t="s">
        <v>2209</v>
      </c>
      <c r="E344" s="438"/>
    </row>
    <row r="345" spans="1:5" s="655" customFormat="1">
      <c r="A345" s="422"/>
      <c r="B345" s="678"/>
      <c r="C345" s="439" t="s">
        <v>45</v>
      </c>
      <c r="D345" s="446"/>
      <c r="E345" s="16"/>
    </row>
    <row r="346" spans="1:5" s="655" customFormat="1">
      <c r="A346" s="422"/>
      <c r="B346" s="678"/>
      <c r="C346" s="439" t="s">
        <v>46</v>
      </c>
      <c r="D346" s="446"/>
      <c r="E346" s="16"/>
    </row>
    <row r="347" spans="1:5" s="655" customFormat="1">
      <c r="A347" s="422"/>
      <c r="B347" s="678"/>
      <c r="C347" s="439" t="s">
        <v>47</v>
      </c>
      <c r="D347" s="446"/>
      <c r="E347" s="16"/>
    </row>
    <row r="348" spans="1:5" s="655" customFormat="1">
      <c r="A348" s="422"/>
      <c r="B348" s="678"/>
      <c r="C348" s="439" t="s">
        <v>48</v>
      </c>
      <c r="D348" s="446"/>
      <c r="E348" s="16"/>
    </row>
    <row r="349" spans="1:5" s="655" customFormat="1">
      <c r="A349" s="422"/>
      <c r="B349" s="678"/>
      <c r="C349" s="439" t="s">
        <v>49</v>
      </c>
      <c r="D349" s="446"/>
      <c r="E349" s="16"/>
    </row>
    <row r="350" spans="1:5" s="655" customFormat="1" ht="98">
      <c r="A350" s="422"/>
      <c r="B350" s="678" t="s">
        <v>2210</v>
      </c>
      <c r="C350" s="437"/>
      <c r="D350" s="445" t="s">
        <v>2211</v>
      </c>
      <c r="E350" s="438"/>
    </row>
    <row r="351" spans="1:5" s="655" customFormat="1">
      <c r="A351" s="422"/>
      <c r="B351" s="678"/>
      <c r="C351" s="439" t="s">
        <v>45</v>
      </c>
      <c r="D351" s="446"/>
      <c r="E351" s="16"/>
    </row>
    <row r="352" spans="1:5" s="655" customFormat="1">
      <c r="A352" s="422"/>
      <c r="B352" s="678"/>
      <c r="C352" s="439" t="s">
        <v>46</v>
      </c>
      <c r="D352" s="446"/>
      <c r="E352" s="16"/>
    </row>
    <row r="353" spans="1:5" s="655" customFormat="1">
      <c r="A353" s="422"/>
      <c r="B353" s="678"/>
      <c r="C353" s="439" t="s">
        <v>47</v>
      </c>
      <c r="D353" s="446"/>
      <c r="E353" s="16"/>
    </row>
    <row r="354" spans="1:5" s="655" customFormat="1">
      <c r="A354" s="422"/>
      <c r="B354" s="678"/>
      <c r="C354" s="439" t="s">
        <v>48</v>
      </c>
      <c r="D354" s="446"/>
      <c r="E354" s="16"/>
    </row>
    <row r="355" spans="1:5" s="655" customFormat="1">
      <c r="A355" s="422"/>
      <c r="B355" s="678"/>
      <c r="C355" s="439" t="s">
        <v>49</v>
      </c>
      <c r="D355" s="446"/>
      <c r="E355" s="16"/>
    </row>
    <row r="356" spans="1:5" s="655" customFormat="1">
      <c r="A356" s="422"/>
      <c r="B356" s="678"/>
      <c r="C356" s="440"/>
      <c r="D356" s="447" t="s">
        <v>2212</v>
      </c>
      <c r="E356" s="440"/>
    </row>
    <row r="357" spans="1:5" s="655" customFormat="1" ht="28">
      <c r="A357" s="422"/>
      <c r="B357" s="678">
        <v>6.1</v>
      </c>
      <c r="C357" s="437"/>
      <c r="D357" s="445" t="s">
        <v>2213</v>
      </c>
      <c r="E357" s="438"/>
    </row>
    <row r="358" spans="1:5" s="655" customFormat="1">
      <c r="A358" s="422"/>
      <c r="B358" s="678"/>
      <c r="C358" s="439" t="s">
        <v>45</v>
      </c>
      <c r="D358" s="446"/>
      <c r="E358" s="16"/>
    </row>
    <row r="359" spans="1:5" s="655" customFormat="1">
      <c r="A359" s="422"/>
      <c r="B359" s="678"/>
      <c r="C359" s="439" t="s">
        <v>46</v>
      </c>
      <c r="D359" s="446"/>
      <c r="E359" s="16"/>
    </row>
    <row r="360" spans="1:5" s="655" customFormat="1">
      <c r="A360" s="422"/>
      <c r="B360" s="678"/>
      <c r="C360" s="439" t="s">
        <v>47</v>
      </c>
      <c r="D360" s="446"/>
      <c r="E360" s="16"/>
    </row>
    <row r="361" spans="1:5" s="655" customFormat="1">
      <c r="A361" s="422"/>
      <c r="B361" s="678"/>
      <c r="C361" s="439" t="s">
        <v>48</v>
      </c>
      <c r="D361" s="446"/>
      <c r="E361" s="16"/>
    </row>
    <row r="362" spans="1:5" s="655" customFormat="1">
      <c r="A362" s="422"/>
      <c r="B362" s="678"/>
      <c r="C362" s="439" t="s">
        <v>49</v>
      </c>
      <c r="D362" s="446"/>
      <c r="E362" s="16"/>
    </row>
    <row r="363" spans="1:5" s="655" customFormat="1" ht="42">
      <c r="A363" s="422"/>
      <c r="B363" s="678">
        <v>6.2</v>
      </c>
      <c r="C363" s="437"/>
      <c r="D363" s="445" t="s">
        <v>2214</v>
      </c>
      <c r="E363" s="438"/>
    </row>
    <row r="364" spans="1:5" s="655" customFormat="1">
      <c r="A364" s="422"/>
      <c r="B364" s="678"/>
      <c r="C364" s="439" t="s">
        <v>45</v>
      </c>
      <c r="D364" s="446"/>
      <c r="E364" s="16"/>
    </row>
    <row r="365" spans="1:5" s="655" customFormat="1">
      <c r="A365" s="422"/>
      <c r="B365" s="678"/>
      <c r="C365" s="439" t="s">
        <v>46</v>
      </c>
      <c r="D365" s="446"/>
      <c r="E365" s="16"/>
    </row>
    <row r="366" spans="1:5" s="655" customFormat="1">
      <c r="A366" s="422"/>
      <c r="B366" s="678"/>
      <c r="C366" s="439" t="s">
        <v>47</v>
      </c>
      <c r="D366" s="446"/>
      <c r="E366" s="16"/>
    </row>
    <row r="367" spans="1:5" s="655" customFormat="1">
      <c r="A367" s="422"/>
      <c r="B367" s="678"/>
      <c r="C367" s="439" t="s">
        <v>48</v>
      </c>
      <c r="D367" s="446"/>
      <c r="E367" s="16"/>
    </row>
    <row r="368" spans="1:5" s="655" customFormat="1">
      <c r="A368" s="422"/>
      <c r="B368" s="678"/>
      <c r="C368" s="439" t="s">
        <v>49</v>
      </c>
      <c r="D368" s="446"/>
      <c r="E368" s="16"/>
    </row>
    <row r="369" spans="1:5" s="655" customFormat="1">
      <c r="A369" s="422"/>
      <c r="B369" s="678">
        <v>6.3</v>
      </c>
      <c r="C369" s="437"/>
      <c r="D369" s="445" t="s">
        <v>2215</v>
      </c>
      <c r="E369" s="438"/>
    </row>
    <row r="370" spans="1:5" s="655" customFormat="1" ht="28">
      <c r="A370" s="422"/>
      <c r="B370" s="678" t="s">
        <v>460</v>
      </c>
      <c r="C370" s="437"/>
      <c r="D370" s="445" t="s">
        <v>2216</v>
      </c>
      <c r="E370" s="438"/>
    </row>
    <row r="371" spans="1:5" s="655" customFormat="1">
      <c r="A371" s="422"/>
      <c r="B371" s="678"/>
      <c r="C371" s="439" t="s">
        <v>45</v>
      </c>
      <c r="D371" s="446"/>
      <c r="E371" s="16"/>
    </row>
    <row r="372" spans="1:5" s="655" customFormat="1">
      <c r="A372" s="422"/>
      <c r="B372" s="678"/>
      <c r="C372" s="439" t="s">
        <v>46</v>
      </c>
      <c r="D372" s="446"/>
      <c r="E372" s="16"/>
    </row>
    <row r="373" spans="1:5" s="655" customFormat="1">
      <c r="A373" s="422"/>
      <c r="B373" s="678"/>
      <c r="C373" s="439" t="s">
        <v>47</v>
      </c>
      <c r="D373" s="446"/>
      <c r="E373" s="16"/>
    </row>
    <row r="374" spans="1:5" s="655" customFormat="1">
      <c r="A374" s="422"/>
      <c r="B374" s="678"/>
      <c r="C374" s="439" t="s">
        <v>48</v>
      </c>
      <c r="D374" s="446"/>
      <c r="E374" s="16"/>
    </row>
    <row r="375" spans="1:5" s="655" customFormat="1">
      <c r="A375" s="422"/>
      <c r="B375" s="678"/>
      <c r="C375" s="439" t="s">
        <v>49</v>
      </c>
      <c r="D375" s="446"/>
      <c r="E375" s="16"/>
    </row>
    <row r="376" spans="1:5" s="655" customFormat="1">
      <c r="A376" s="422"/>
      <c r="B376" s="678" t="s">
        <v>2217</v>
      </c>
      <c r="C376" s="437"/>
      <c r="D376" s="445" t="s">
        <v>2218</v>
      </c>
      <c r="E376" s="438"/>
    </row>
    <row r="377" spans="1:5" s="655" customFormat="1">
      <c r="A377" s="422"/>
      <c r="B377" s="678"/>
      <c r="C377" s="439" t="s">
        <v>45</v>
      </c>
      <c r="D377" s="446"/>
      <c r="E377" s="16"/>
    </row>
    <row r="378" spans="1:5" s="655" customFormat="1">
      <c r="A378" s="422"/>
      <c r="B378" s="678"/>
      <c r="C378" s="439" t="s">
        <v>46</v>
      </c>
      <c r="D378" s="446"/>
      <c r="E378" s="16"/>
    </row>
    <row r="379" spans="1:5" s="655" customFormat="1">
      <c r="A379" s="422"/>
      <c r="B379" s="678"/>
      <c r="C379" s="439" t="s">
        <v>47</v>
      </c>
      <c r="D379" s="446"/>
      <c r="E379" s="16"/>
    </row>
    <row r="380" spans="1:5" s="655" customFormat="1">
      <c r="A380" s="422"/>
      <c r="B380" s="678"/>
      <c r="C380" s="439" t="s">
        <v>48</v>
      </c>
      <c r="D380" s="446"/>
      <c r="E380" s="16"/>
    </row>
    <row r="381" spans="1:5" s="655" customFormat="1">
      <c r="A381" s="422"/>
      <c r="B381" s="678"/>
      <c r="C381" s="439" t="s">
        <v>49</v>
      </c>
      <c r="D381" s="446"/>
      <c r="E381" s="16"/>
    </row>
    <row r="382" spans="1:5" s="655" customFormat="1" ht="42">
      <c r="A382" s="422"/>
      <c r="B382" s="678" t="s">
        <v>2219</v>
      </c>
      <c r="C382" s="437"/>
      <c r="D382" s="445" t="s">
        <v>2220</v>
      </c>
      <c r="E382" s="438"/>
    </row>
    <row r="383" spans="1:5" s="655" customFormat="1">
      <c r="A383" s="422"/>
      <c r="B383" s="678"/>
      <c r="C383" s="439" t="s">
        <v>45</v>
      </c>
      <c r="D383" s="446"/>
      <c r="E383" s="16"/>
    </row>
    <row r="384" spans="1:5" s="655" customFormat="1">
      <c r="A384" s="422"/>
      <c r="B384" s="678"/>
      <c r="C384" s="439" t="s">
        <v>46</v>
      </c>
      <c r="D384" s="446"/>
      <c r="E384" s="16"/>
    </row>
    <row r="385" spans="1:5" s="655" customFormat="1">
      <c r="A385" s="422"/>
      <c r="B385" s="678"/>
      <c r="C385" s="439" t="s">
        <v>47</v>
      </c>
      <c r="D385" s="446"/>
      <c r="E385" s="16"/>
    </row>
    <row r="386" spans="1:5" s="655" customFormat="1">
      <c r="A386" s="422"/>
      <c r="B386" s="678"/>
      <c r="C386" s="439" t="s">
        <v>48</v>
      </c>
      <c r="D386" s="446"/>
      <c r="E386" s="16"/>
    </row>
    <row r="387" spans="1:5" s="655" customFormat="1">
      <c r="A387" s="422"/>
      <c r="B387" s="678"/>
      <c r="C387" s="439" t="s">
        <v>49</v>
      </c>
      <c r="D387" s="446"/>
      <c r="E387" s="16"/>
    </row>
    <row r="388" spans="1:5" s="655" customFormat="1" ht="28">
      <c r="A388" s="422"/>
      <c r="B388" s="678">
        <v>6.4</v>
      </c>
      <c r="C388" s="437"/>
      <c r="D388" s="445" t="s">
        <v>2221</v>
      </c>
      <c r="E388" s="438"/>
    </row>
    <row r="389" spans="1:5" s="655" customFormat="1">
      <c r="A389" s="422"/>
      <c r="B389" s="678"/>
      <c r="C389" s="439" t="s">
        <v>45</v>
      </c>
      <c r="D389" s="446"/>
      <c r="E389" s="16"/>
    </row>
    <row r="390" spans="1:5" s="655" customFormat="1">
      <c r="A390" s="422"/>
      <c r="B390" s="678"/>
      <c r="C390" s="439" t="s">
        <v>46</v>
      </c>
      <c r="D390" s="446"/>
      <c r="E390" s="16"/>
    </row>
    <row r="391" spans="1:5" s="655" customFormat="1">
      <c r="A391" s="422"/>
      <c r="B391" s="678"/>
      <c r="C391" s="439" t="s">
        <v>47</v>
      </c>
      <c r="D391" s="446"/>
      <c r="E391" s="16"/>
    </row>
    <row r="392" spans="1:5" s="655" customFormat="1">
      <c r="A392" s="422"/>
      <c r="B392" s="678"/>
      <c r="C392" s="439" t="s">
        <v>48</v>
      </c>
      <c r="D392" s="446"/>
      <c r="E392" s="16"/>
    </row>
    <row r="393" spans="1:5" s="655" customFormat="1">
      <c r="A393" s="422"/>
      <c r="B393" s="678"/>
      <c r="C393" s="439" t="s">
        <v>49</v>
      </c>
      <c r="D393" s="446"/>
      <c r="E393" s="16"/>
    </row>
    <row r="394" spans="1:5" s="655" customFormat="1" ht="84">
      <c r="A394" s="422"/>
      <c r="B394" s="678">
        <v>6.5</v>
      </c>
      <c r="C394" s="437"/>
      <c r="D394" s="445" t="s">
        <v>2222</v>
      </c>
      <c r="E394" s="438"/>
    </row>
    <row r="395" spans="1:5" s="655" customFormat="1">
      <c r="A395" s="422"/>
      <c r="B395" s="678"/>
      <c r="C395" s="439" t="s">
        <v>45</v>
      </c>
      <c r="D395" s="446"/>
      <c r="E395" s="16"/>
    </row>
    <row r="396" spans="1:5" s="655" customFormat="1">
      <c r="A396" s="422"/>
      <c r="B396" s="678"/>
      <c r="C396" s="439" t="s">
        <v>46</v>
      </c>
      <c r="D396" s="446"/>
      <c r="E396" s="16"/>
    </row>
    <row r="397" spans="1:5" s="655" customFormat="1">
      <c r="A397" s="422"/>
      <c r="B397" s="678"/>
      <c r="C397" s="439" t="s">
        <v>47</v>
      </c>
      <c r="D397" s="446"/>
      <c r="E397" s="16"/>
    </row>
    <row r="398" spans="1:5" s="655" customFormat="1">
      <c r="A398" s="422"/>
      <c r="B398" s="678"/>
      <c r="C398" s="439" t="s">
        <v>48</v>
      </c>
      <c r="D398" s="446"/>
      <c r="E398" s="16"/>
    </row>
    <row r="399" spans="1:5" s="655" customFormat="1">
      <c r="A399" s="422"/>
      <c r="B399" s="678"/>
      <c r="C399" s="439" t="s">
        <v>49</v>
      </c>
      <c r="D399" s="446"/>
      <c r="E399" s="16"/>
    </row>
    <row r="400" spans="1:5" s="655" customFormat="1">
      <c r="A400" s="422"/>
      <c r="B400" s="678"/>
      <c r="C400" s="440"/>
      <c r="D400" s="447" t="s">
        <v>2223</v>
      </c>
      <c r="E400" s="440"/>
    </row>
    <row r="401" spans="1:5" s="655" customFormat="1" ht="70">
      <c r="A401" s="422"/>
      <c r="B401" s="678">
        <v>7.1</v>
      </c>
      <c r="C401" s="437"/>
      <c r="D401" s="445" t="s">
        <v>2224</v>
      </c>
      <c r="E401" s="438"/>
    </row>
    <row r="402" spans="1:5" s="655" customFormat="1">
      <c r="A402" s="422"/>
      <c r="B402" s="678"/>
      <c r="C402" s="439" t="s">
        <v>45</v>
      </c>
      <c r="D402" s="446"/>
      <c r="E402" s="16"/>
    </row>
    <row r="403" spans="1:5" s="655" customFormat="1">
      <c r="A403" s="422"/>
      <c r="B403" s="678"/>
      <c r="C403" s="439" t="s">
        <v>46</v>
      </c>
      <c r="D403" s="446"/>
      <c r="E403" s="16"/>
    </row>
    <row r="404" spans="1:5" s="655" customFormat="1">
      <c r="A404" s="422"/>
      <c r="B404" s="678"/>
      <c r="C404" s="439" t="s">
        <v>47</v>
      </c>
      <c r="D404" s="446"/>
      <c r="E404" s="16"/>
    </row>
    <row r="405" spans="1:5" s="655" customFormat="1">
      <c r="A405" s="422"/>
      <c r="B405" s="678"/>
      <c r="C405" s="439" t="s">
        <v>48</v>
      </c>
      <c r="D405" s="446"/>
      <c r="E405" s="16"/>
    </row>
    <row r="406" spans="1:5" s="655" customFormat="1">
      <c r="A406" s="422"/>
      <c r="B406" s="678"/>
      <c r="C406" s="439" t="s">
        <v>49</v>
      </c>
      <c r="D406" s="446"/>
      <c r="E406" s="16"/>
    </row>
    <row r="407" spans="1:5" s="655" customFormat="1" ht="28">
      <c r="A407" s="422"/>
      <c r="B407" s="678">
        <v>7.2</v>
      </c>
      <c r="C407" s="437"/>
      <c r="D407" s="445" t="s">
        <v>2225</v>
      </c>
      <c r="E407" s="438"/>
    </row>
    <row r="408" spans="1:5" s="655" customFormat="1">
      <c r="A408" s="422"/>
      <c r="B408" s="678"/>
      <c r="C408" s="439" t="s">
        <v>45</v>
      </c>
      <c r="D408" s="446"/>
      <c r="E408" s="16"/>
    </row>
    <row r="409" spans="1:5" s="655" customFormat="1">
      <c r="A409" s="422"/>
      <c r="B409" s="678"/>
      <c r="C409" s="439" t="s">
        <v>46</v>
      </c>
      <c r="D409" s="446"/>
      <c r="E409" s="16"/>
    </row>
    <row r="410" spans="1:5" s="655" customFormat="1">
      <c r="A410" s="422"/>
      <c r="B410" s="678"/>
      <c r="C410" s="439" t="s">
        <v>47</v>
      </c>
      <c r="D410" s="446"/>
      <c r="E410" s="16"/>
    </row>
    <row r="411" spans="1:5" s="655" customFormat="1">
      <c r="A411" s="422"/>
      <c r="B411" s="678"/>
      <c r="C411" s="439" t="s">
        <v>48</v>
      </c>
      <c r="D411" s="446"/>
      <c r="E411" s="16"/>
    </row>
    <row r="412" spans="1:5" s="655" customFormat="1">
      <c r="A412" s="422"/>
      <c r="B412" s="678"/>
      <c r="C412" s="439" t="s">
        <v>49</v>
      </c>
      <c r="D412" s="446"/>
      <c r="E412" s="16"/>
    </row>
    <row r="413" spans="1:5" s="655" customFormat="1" ht="28">
      <c r="A413" s="422"/>
      <c r="B413" s="678" t="s">
        <v>514</v>
      </c>
      <c r="C413" s="437"/>
      <c r="D413" s="445" t="s">
        <v>2226</v>
      </c>
      <c r="E413" s="438"/>
    </row>
    <row r="414" spans="1:5" s="655" customFormat="1">
      <c r="A414" s="422"/>
      <c r="B414" s="678"/>
      <c r="C414" s="439" t="s">
        <v>45</v>
      </c>
      <c r="D414" s="446"/>
      <c r="E414" s="16"/>
    </row>
    <row r="415" spans="1:5" s="655" customFormat="1">
      <c r="A415" s="422"/>
      <c r="B415" s="678"/>
      <c r="C415" s="439" t="s">
        <v>46</v>
      </c>
      <c r="D415" s="446"/>
      <c r="E415" s="16"/>
    </row>
    <row r="416" spans="1:5" s="655" customFormat="1">
      <c r="A416" s="422"/>
      <c r="B416" s="678"/>
      <c r="C416" s="439" t="s">
        <v>47</v>
      </c>
      <c r="D416" s="446"/>
      <c r="E416" s="16"/>
    </row>
    <row r="417" spans="1:5" s="655" customFormat="1">
      <c r="A417" s="422"/>
      <c r="B417" s="678"/>
      <c r="C417" s="439" t="s">
        <v>48</v>
      </c>
      <c r="D417" s="446"/>
      <c r="E417" s="16"/>
    </row>
    <row r="418" spans="1:5" s="655" customFormat="1">
      <c r="A418" s="422"/>
      <c r="B418" s="678"/>
      <c r="C418" s="439" t="s">
        <v>49</v>
      </c>
      <c r="D418" s="446"/>
      <c r="E418" s="16"/>
    </row>
    <row r="419" spans="1:5" s="655" customFormat="1" ht="28">
      <c r="A419" s="422"/>
      <c r="B419" s="678" t="s">
        <v>2227</v>
      </c>
      <c r="C419" s="437"/>
      <c r="D419" s="445" t="s">
        <v>2228</v>
      </c>
      <c r="E419" s="438"/>
    </row>
    <row r="420" spans="1:5" s="655" customFormat="1">
      <c r="A420" s="422"/>
      <c r="B420" s="678"/>
      <c r="C420" s="439" t="s">
        <v>45</v>
      </c>
      <c r="D420" s="446"/>
      <c r="E420" s="16"/>
    </row>
    <row r="421" spans="1:5" s="655" customFormat="1">
      <c r="A421" s="422"/>
      <c r="B421" s="678"/>
      <c r="C421" s="439" t="s">
        <v>46</v>
      </c>
      <c r="D421" s="446"/>
      <c r="E421" s="16"/>
    </row>
    <row r="422" spans="1:5" s="655" customFormat="1">
      <c r="A422" s="422"/>
      <c r="B422" s="678"/>
      <c r="C422" s="439" t="s">
        <v>47</v>
      </c>
      <c r="D422" s="446"/>
      <c r="E422" s="16"/>
    </row>
    <row r="423" spans="1:5" s="655" customFormat="1">
      <c r="A423" s="422"/>
      <c r="B423" s="678"/>
      <c r="C423" s="439" t="s">
        <v>48</v>
      </c>
      <c r="D423" s="446"/>
      <c r="E423" s="16"/>
    </row>
    <row r="424" spans="1:5" s="655" customFormat="1">
      <c r="A424" s="422"/>
      <c r="B424" s="678"/>
      <c r="C424" s="439" t="s">
        <v>49</v>
      </c>
      <c r="D424" s="446"/>
      <c r="E424" s="16"/>
    </row>
    <row r="425" spans="1:5" s="655" customFormat="1" ht="42">
      <c r="A425" s="422"/>
      <c r="B425" s="678">
        <v>7.4</v>
      </c>
      <c r="C425" s="437"/>
      <c r="D425" s="445" t="s">
        <v>2229</v>
      </c>
      <c r="E425" s="438"/>
    </row>
    <row r="426" spans="1:5" s="655" customFormat="1">
      <c r="A426" s="422"/>
      <c r="B426" s="678"/>
      <c r="C426" s="439" t="s">
        <v>45</v>
      </c>
      <c r="D426" s="446"/>
      <c r="E426" s="16"/>
    </row>
    <row r="427" spans="1:5" s="655" customFormat="1">
      <c r="A427" s="422"/>
      <c r="B427" s="678"/>
      <c r="C427" s="439" t="s">
        <v>46</v>
      </c>
      <c r="D427" s="446"/>
      <c r="E427" s="16"/>
    </row>
    <row r="428" spans="1:5" s="655" customFormat="1">
      <c r="A428" s="422"/>
      <c r="B428" s="678"/>
      <c r="C428" s="439" t="s">
        <v>47</v>
      </c>
      <c r="D428" s="446"/>
      <c r="E428" s="16"/>
    </row>
    <row r="429" spans="1:5" s="655" customFormat="1">
      <c r="A429" s="422"/>
      <c r="B429" s="678"/>
      <c r="C429" s="439" t="s">
        <v>48</v>
      </c>
      <c r="D429" s="446"/>
      <c r="E429" s="16"/>
    </row>
    <row r="430" spans="1:5" s="655" customFormat="1">
      <c r="A430" s="422"/>
      <c r="B430" s="678"/>
      <c r="C430" s="439" t="s">
        <v>49</v>
      </c>
      <c r="D430" s="446"/>
      <c r="E430" s="16"/>
    </row>
    <row r="431" spans="1:5" s="655" customFormat="1" ht="28">
      <c r="A431" s="422"/>
      <c r="B431" s="678">
        <v>7.5</v>
      </c>
      <c r="C431" s="437"/>
      <c r="D431" s="445" t="s">
        <v>2230</v>
      </c>
      <c r="E431" s="438"/>
    </row>
    <row r="432" spans="1:5" s="655" customFormat="1">
      <c r="A432" s="422"/>
      <c r="B432" s="678"/>
      <c r="C432" s="439" t="s">
        <v>45</v>
      </c>
      <c r="D432" s="446"/>
      <c r="E432" s="16"/>
    </row>
    <row r="433" spans="1:5" s="655" customFormat="1">
      <c r="A433" s="422"/>
      <c r="B433" s="678"/>
      <c r="C433" s="439" t="s">
        <v>46</v>
      </c>
      <c r="D433" s="446"/>
      <c r="E433" s="16"/>
    </row>
    <row r="434" spans="1:5" s="655" customFormat="1">
      <c r="A434" s="422"/>
      <c r="B434" s="678"/>
      <c r="C434" s="439" t="s">
        <v>47</v>
      </c>
      <c r="D434" s="446"/>
      <c r="E434" s="16"/>
    </row>
    <row r="435" spans="1:5" s="655" customFormat="1">
      <c r="A435" s="422"/>
      <c r="B435" s="678"/>
      <c r="C435" s="439" t="s">
        <v>48</v>
      </c>
      <c r="D435" s="446"/>
      <c r="E435" s="16"/>
    </row>
    <row r="436" spans="1:5" s="655" customFormat="1">
      <c r="A436" s="422"/>
      <c r="B436" s="678"/>
      <c r="C436" s="439" t="s">
        <v>49</v>
      </c>
      <c r="D436" s="446"/>
      <c r="E436" s="16"/>
    </row>
    <row r="437" spans="1:5" s="655" customFormat="1">
      <c r="A437" s="422"/>
      <c r="B437" s="678"/>
      <c r="C437" s="440"/>
      <c r="D437" s="447" t="s">
        <v>2231</v>
      </c>
      <c r="E437" s="440"/>
    </row>
    <row r="438" spans="1:5" s="655" customFormat="1" ht="42">
      <c r="A438" s="422"/>
      <c r="B438" s="678" t="s">
        <v>2232</v>
      </c>
      <c r="C438" s="437"/>
      <c r="D438" s="445" t="s">
        <v>2233</v>
      </c>
      <c r="E438" s="438"/>
    </row>
    <row r="439" spans="1:5" s="655" customFormat="1">
      <c r="A439" s="422"/>
      <c r="B439" s="678"/>
      <c r="C439" s="439" t="s">
        <v>45</v>
      </c>
      <c r="D439" s="446"/>
      <c r="E439" s="16"/>
    </row>
    <row r="440" spans="1:5" s="655" customFormat="1">
      <c r="A440" s="422"/>
      <c r="B440" s="678"/>
      <c r="C440" s="439" t="s">
        <v>46</v>
      </c>
      <c r="D440" s="446"/>
      <c r="E440" s="16"/>
    </row>
    <row r="441" spans="1:5" s="655" customFormat="1">
      <c r="A441" s="422"/>
      <c r="B441" s="678"/>
      <c r="C441" s="439" t="s">
        <v>47</v>
      </c>
      <c r="D441" s="446"/>
      <c r="E441" s="16"/>
    </row>
    <row r="442" spans="1:5" s="655" customFormat="1">
      <c r="A442" s="422"/>
      <c r="B442" s="678"/>
      <c r="C442" s="439" t="s">
        <v>48</v>
      </c>
      <c r="D442" s="446"/>
      <c r="E442" s="16"/>
    </row>
    <row r="443" spans="1:5" s="655" customFormat="1">
      <c r="A443" s="422"/>
      <c r="B443" s="678"/>
      <c r="C443" s="439" t="s">
        <v>49</v>
      </c>
      <c r="D443" s="446"/>
      <c r="E443" s="16"/>
    </row>
    <row r="444" spans="1:5" s="655" customFormat="1">
      <c r="A444" s="422"/>
      <c r="B444" s="678" t="s">
        <v>2234</v>
      </c>
      <c r="C444" s="437"/>
      <c r="D444" s="445" t="s">
        <v>2235</v>
      </c>
      <c r="E444" s="438"/>
    </row>
    <row r="445" spans="1:5" s="655" customFormat="1" ht="28">
      <c r="A445" s="422"/>
      <c r="B445" s="678" t="s">
        <v>2236</v>
      </c>
      <c r="C445" s="437"/>
      <c r="D445" s="445" t="s">
        <v>2237</v>
      </c>
      <c r="E445" s="438"/>
    </row>
    <row r="446" spans="1:5" s="655" customFormat="1">
      <c r="A446" s="422"/>
      <c r="B446" s="678"/>
      <c r="C446" s="439" t="s">
        <v>45</v>
      </c>
      <c r="D446" s="446"/>
      <c r="E446" s="16"/>
    </row>
    <row r="447" spans="1:5" s="655" customFormat="1">
      <c r="A447" s="422"/>
      <c r="B447" s="678"/>
      <c r="C447" s="439" t="s">
        <v>46</v>
      </c>
      <c r="D447" s="446"/>
      <c r="E447" s="16"/>
    </row>
    <row r="448" spans="1:5" s="655" customFormat="1">
      <c r="A448" s="422"/>
      <c r="B448" s="678"/>
      <c r="C448" s="439" t="s">
        <v>47</v>
      </c>
      <c r="D448" s="446"/>
      <c r="E448" s="16"/>
    </row>
    <row r="449" spans="1:5" s="655" customFormat="1">
      <c r="A449" s="422"/>
      <c r="B449" s="678"/>
      <c r="C449" s="439" t="s">
        <v>48</v>
      </c>
      <c r="D449" s="446"/>
      <c r="E449" s="16"/>
    </row>
    <row r="450" spans="1:5" s="655" customFormat="1">
      <c r="A450" s="422"/>
      <c r="B450" s="678"/>
      <c r="C450" s="439" t="s">
        <v>49</v>
      </c>
      <c r="D450" s="446"/>
      <c r="E450" s="16"/>
    </row>
    <row r="451" spans="1:5" s="655" customFormat="1" ht="42">
      <c r="A451" s="422"/>
      <c r="B451" s="678" t="s">
        <v>2238</v>
      </c>
      <c r="C451" s="437"/>
      <c r="D451" s="445" t="s">
        <v>2239</v>
      </c>
      <c r="E451" s="438"/>
    </row>
    <row r="452" spans="1:5" s="655" customFormat="1">
      <c r="A452" s="422"/>
      <c r="B452" s="678"/>
      <c r="C452" s="439" t="s">
        <v>45</v>
      </c>
      <c r="D452" s="446"/>
      <c r="E452" s="16"/>
    </row>
    <row r="453" spans="1:5" s="655" customFormat="1">
      <c r="A453" s="422"/>
      <c r="B453" s="678"/>
      <c r="C453" s="439" t="s">
        <v>46</v>
      </c>
      <c r="D453" s="446"/>
      <c r="E453" s="16"/>
    </row>
    <row r="454" spans="1:5" s="655" customFormat="1">
      <c r="A454" s="422"/>
      <c r="B454" s="678"/>
      <c r="C454" s="439" t="s">
        <v>47</v>
      </c>
      <c r="D454" s="446"/>
      <c r="E454" s="16"/>
    </row>
    <row r="455" spans="1:5" s="655" customFormat="1">
      <c r="A455" s="422"/>
      <c r="B455" s="678"/>
      <c r="C455" s="439" t="s">
        <v>48</v>
      </c>
      <c r="D455" s="446"/>
      <c r="E455" s="16"/>
    </row>
    <row r="456" spans="1:5" s="655" customFormat="1">
      <c r="A456" s="422"/>
      <c r="B456" s="678"/>
      <c r="C456" s="439" t="s">
        <v>49</v>
      </c>
      <c r="D456" s="446"/>
      <c r="E456" s="16"/>
    </row>
    <row r="457" spans="1:5" s="655" customFormat="1" ht="28">
      <c r="A457" s="422"/>
      <c r="B457" s="678" t="s">
        <v>2240</v>
      </c>
      <c r="C457" s="437"/>
      <c r="D457" s="445" t="s">
        <v>2241</v>
      </c>
      <c r="E457" s="438"/>
    </row>
    <row r="458" spans="1:5" s="655" customFormat="1">
      <c r="A458" s="422"/>
      <c r="B458" s="678"/>
      <c r="C458" s="439" t="s">
        <v>45</v>
      </c>
      <c r="D458" s="446"/>
      <c r="E458" s="16"/>
    </row>
    <row r="459" spans="1:5" s="655" customFormat="1">
      <c r="A459" s="422"/>
      <c r="B459" s="678"/>
      <c r="C459" s="439" t="s">
        <v>46</v>
      </c>
      <c r="D459" s="446"/>
      <c r="E459" s="16"/>
    </row>
    <row r="460" spans="1:5" s="655" customFormat="1">
      <c r="A460" s="422"/>
      <c r="B460" s="678"/>
      <c r="C460" s="439" t="s">
        <v>47</v>
      </c>
      <c r="D460" s="446"/>
      <c r="E460" s="16"/>
    </row>
    <row r="461" spans="1:5" s="655" customFormat="1">
      <c r="A461" s="422"/>
      <c r="B461" s="678"/>
      <c r="C461" s="439" t="s">
        <v>48</v>
      </c>
      <c r="D461" s="446"/>
      <c r="E461" s="16"/>
    </row>
    <row r="462" spans="1:5" s="655" customFormat="1">
      <c r="A462" s="422"/>
      <c r="B462" s="678"/>
      <c r="C462" s="439" t="s">
        <v>49</v>
      </c>
      <c r="D462" s="446"/>
      <c r="E462" s="16"/>
    </row>
    <row r="463" spans="1:5" s="655" customFormat="1" ht="28">
      <c r="A463" s="422"/>
      <c r="B463" s="678">
        <v>8.1999999999999993</v>
      </c>
      <c r="C463" s="437"/>
      <c r="D463" s="445" t="s">
        <v>2242</v>
      </c>
      <c r="E463" s="438"/>
    </row>
    <row r="464" spans="1:5" s="655" customFormat="1">
      <c r="A464" s="422"/>
      <c r="B464" s="678"/>
      <c r="C464" s="439" t="s">
        <v>45</v>
      </c>
      <c r="D464" s="446"/>
      <c r="E464" s="16"/>
    </row>
    <row r="465" spans="1:5" s="655" customFormat="1">
      <c r="A465" s="422"/>
      <c r="B465" s="678"/>
      <c r="C465" s="439" t="s">
        <v>46</v>
      </c>
      <c r="D465" s="446"/>
      <c r="E465" s="16"/>
    </row>
    <row r="466" spans="1:5" s="655" customFormat="1">
      <c r="A466" s="422"/>
      <c r="B466" s="678"/>
      <c r="C466" s="439" t="s">
        <v>47</v>
      </c>
      <c r="D466" s="446"/>
      <c r="E466" s="16"/>
    </row>
    <row r="467" spans="1:5" s="655" customFormat="1">
      <c r="A467" s="422"/>
      <c r="B467" s="678"/>
      <c r="C467" s="439" t="s">
        <v>48</v>
      </c>
      <c r="D467" s="446"/>
      <c r="E467" s="16"/>
    </row>
    <row r="468" spans="1:5" s="655" customFormat="1">
      <c r="A468" s="422"/>
      <c r="B468" s="678"/>
      <c r="C468" s="439" t="s">
        <v>49</v>
      </c>
      <c r="D468" s="446"/>
      <c r="E468" s="16"/>
    </row>
    <row r="469" spans="1:5" s="655" customFormat="1" ht="42">
      <c r="A469" s="422"/>
      <c r="B469" s="678" t="s">
        <v>518</v>
      </c>
      <c r="C469" s="437"/>
      <c r="D469" s="445" t="s">
        <v>2243</v>
      </c>
      <c r="E469" s="438"/>
    </row>
    <row r="470" spans="1:5" s="655" customFormat="1">
      <c r="A470" s="422"/>
      <c r="B470" s="678"/>
      <c r="C470" s="439" t="s">
        <v>45</v>
      </c>
      <c r="D470" s="446"/>
      <c r="E470" s="16"/>
    </row>
    <row r="471" spans="1:5" s="655" customFormat="1">
      <c r="A471" s="422"/>
      <c r="B471" s="678"/>
      <c r="C471" s="439" t="s">
        <v>46</v>
      </c>
      <c r="D471" s="446"/>
      <c r="E471" s="16"/>
    </row>
    <row r="472" spans="1:5" s="655" customFormat="1">
      <c r="A472" s="422"/>
      <c r="B472" s="678"/>
      <c r="C472" s="439" t="s">
        <v>47</v>
      </c>
      <c r="D472" s="446"/>
      <c r="E472" s="16"/>
    </row>
    <row r="473" spans="1:5" s="655" customFormat="1">
      <c r="A473" s="422"/>
      <c r="B473" s="678"/>
      <c r="C473" s="439" t="s">
        <v>48</v>
      </c>
      <c r="D473" s="446"/>
      <c r="E473" s="16"/>
    </row>
    <row r="474" spans="1:5" s="655" customFormat="1">
      <c r="A474" s="422"/>
      <c r="B474" s="678"/>
      <c r="C474" s="439" t="s">
        <v>49</v>
      </c>
      <c r="D474" s="446"/>
      <c r="E474" s="16"/>
    </row>
    <row r="475" spans="1:5" s="655" customFormat="1">
      <c r="A475" s="422"/>
      <c r="B475" s="678" t="s">
        <v>2244</v>
      </c>
      <c r="C475" s="437"/>
      <c r="D475" s="445" t="s">
        <v>2245</v>
      </c>
      <c r="E475" s="438"/>
    </row>
    <row r="476" spans="1:5" s="655" customFormat="1">
      <c r="A476" s="422"/>
      <c r="B476" s="678"/>
      <c r="C476" s="439" t="s">
        <v>45</v>
      </c>
      <c r="D476" s="446"/>
      <c r="E476" s="16"/>
    </row>
    <row r="477" spans="1:5" s="655" customFormat="1">
      <c r="A477" s="422"/>
      <c r="B477" s="678"/>
      <c r="C477" s="439" t="s">
        <v>46</v>
      </c>
      <c r="D477" s="446"/>
      <c r="E477" s="16"/>
    </row>
    <row r="478" spans="1:5" s="655" customFormat="1">
      <c r="A478" s="422"/>
      <c r="B478" s="678"/>
      <c r="C478" s="439" t="s">
        <v>47</v>
      </c>
      <c r="D478" s="446"/>
      <c r="E478" s="16"/>
    </row>
    <row r="479" spans="1:5" s="655" customFormat="1">
      <c r="A479" s="422"/>
      <c r="B479" s="678"/>
      <c r="C479" s="439" t="s">
        <v>48</v>
      </c>
      <c r="D479" s="446"/>
      <c r="E479" s="16"/>
    </row>
    <row r="480" spans="1:5" s="655" customFormat="1">
      <c r="A480" s="422"/>
      <c r="B480" s="678"/>
      <c r="C480" s="439" t="s">
        <v>49</v>
      </c>
      <c r="D480" s="446"/>
      <c r="E480" s="16"/>
    </row>
    <row r="481" spans="1:5" s="655" customFormat="1">
      <c r="A481" s="422"/>
      <c r="B481" s="678" t="s">
        <v>2246</v>
      </c>
      <c r="C481" s="437"/>
      <c r="D481" s="445" t="s">
        <v>2247</v>
      </c>
      <c r="E481" s="438"/>
    </row>
    <row r="482" spans="1:5" s="655" customFormat="1">
      <c r="A482" s="422"/>
      <c r="B482" s="678"/>
      <c r="C482" s="439" t="s">
        <v>45</v>
      </c>
      <c r="D482" s="446"/>
      <c r="E482" s="16"/>
    </row>
    <row r="483" spans="1:5" s="655" customFormat="1">
      <c r="A483" s="422"/>
      <c r="B483" s="678"/>
      <c r="C483" s="439" t="s">
        <v>46</v>
      </c>
      <c r="D483" s="446"/>
      <c r="E483" s="16"/>
    </row>
    <row r="484" spans="1:5" s="655" customFormat="1">
      <c r="A484" s="422"/>
      <c r="B484" s="678"/>
      <c r="C484" s="439" t="s">
        <v>47</v>
      </c>
      <c r="D484" s="446"/>
      <c r="E484" s="16"/>
    </row>
    <row r="485" spans="1:5" s="655" customFormat="1">
      <c r="A485" s="422"/>
      <c r="B485" s="678"/>
      <c r="C485" s="439" t="s">
        <v>48</v>
      </c>
      <c r="D485" s="446"/>
      <c r="E485" s="16"/>
    </row>
    <row r="486" spans="1:5" s="655" customFormat="1">
      <c r="A486" s="422"/>
      <c r="B486" s="678"/>
      <c r="C486" s="439" t="s">
        <v>49</v>
      </c>
      <c r="D486" s="446"/>
      <c r="E486" s="16"/>
    </row>
    <row r="487" spans="1:5" s="655" customFormat="1" ht="42">
      <c r="A487" s="422"/>
      <c r="B487" s="678" t="s">
        <v>2248</v>
      </c>
      <c r="C487" s="437"/>
      <c r="D487" s="445" t="s">
        <v>2249</v>
      </c>
      <c r="E487" s="438"/>
    </row>
    <row r="488" spans="1:5" s="655" customFormat="1">
      <c r="A488" s="422"/>
      <c r="B488" s="678"/>
      <c r="C488" s="439" t="s">
        <v>45</v>
      </c>
      <c r="D488" s="446"/>
      <c r="E488" s="16"/>
    </row>
    <row r="489" spans="1:5" s="655" customFormat="1">
      <c r="A489" s="422"/>
      <c r="B489" s="678"/>
      <c r="C489" s="439" t="s">
        <v>46</v>
      </c>
      <c r="D489" s="446"/>
      <c r="E489" s="16"/>
    </row>
    <row r="490" spans="1:5" s="655" customFormat="1">
      <c r="A490" s="422"/>
      <c r="B490" s="678"/>
      <c r="C490" s="439" t="s">
        <v>47</v>
      </c>
      <c r="D490" s="446"/>
      <c r="E490" s="16"/>
    </row>
    <row r="491" spans="1:5" s="655" customFormat="1">
      <c r="A491" s="422"/>
      <c r="B491" s="678"/>
      <c r="C491" s="439" t="s">
        <v>48</v>
      </c>
      <c r="D491" s="446"/>
      <c r="E491" s="16"/>
    </row>
    <row r="492" spans="1:5" s="655" customFormat="1">
      <c r="A492" s="422"/>
      <c r="B492" s="678"/>
      <c r="C492" s="439" t="s">
        <v>49</v>
      </c>
      <c r="D492" s="446"/>
      <c r="E492" s="16"/>
    </row>
    <row r="493" spans="1:5" s="655" customFormat="1">
      <c r="A493" s="422"/>
      <c r="B493" s="678"/>
      <c r="C493" s="440"/>
      <c r="D493" s="447" t="s">
        <v>2250</v>
      </c>
      <c r="E493" s="440"/>
    </row>
    <row r="494" spans="1:5" s="655" customFormat="1" ht="70">
      <c r="A494" s="422"/>
      <c r="B494" s="678">
        <v>9.1</v>
      </c>
      <c r="C494" s="437"/>
      <c r="D494" s="445" t="s">
        <v>2251</v>
      </c>
      <c r="E494" s="438"/>
    </row>
    <row r="495" spans="1:5" s="655" customFormat="1">
      <c r="A495" s="422"/>
      <c r="B495" s="678"/>
      <c r="C495" s="439" t="s">
        <v>45</v>
      </c>
      <c r="D495" s="446"/>
      <c r="E495" s="16"/>
    </row>
    <row r="496" spans="1:5" s="655" customFormat="1">
      <c r="A496" s="422"/>
      <c r="B496" s="678"/>
      <c r="C496" s="439" t="s">
        <v>46</v>
      </c>
      <c r="D496" s="446"/>
      <c r="E496" s="16"/>
    </row>
    <row r="497" spans="1:5" s="655" customFormat="1">
      <c r="A497" s="422"/>
      <c r="B497" s="678"/>
      <c r="C497" s="439" t="s">
        <v>47</v>
      </c>
      <c r="D497" s="446"/>
      <c r="E497" s="16"/>
    </row>
    <row r="498" spans="1:5" s="655" customFormat="1">
      <c r="A498" s="422"/>
      <c r="B498" s="678"/>
      <c r="C498" s="439" t="s">
        <v>48</v>
      </c>
      <c r="D498" s="446"/>
      <c r="E498" s="16"/>
    </row>
    <row r="499" spans="1:5" s="655" customFormat="1">
      <c r="A499" s="422"/>
      <c r="B499" s="678"/>
      <c r="C499" s="439" t="s">
        <v>49</v>
      </c>
      <c r="D499" s="446"/>
      <c r="E499" s="16"/>
    </row>
    <row r="500" spans="1:5" s="655" customFormat="1" ht="28">
      <c r="A500" s="422"/>
      <c r="B500" s="678">
        <v>9.1999999999999993</v>
      </c>
      <c r="C500" s="437"/>
      <c r="D500" s="445" t="s">
        <v>2252</v>
      </c>
      <c r="E500" s="438"/>
    </row>
    <row r="501" spans="1:5" s="655" customFormat="1">
      <c r="A501" s="422"/>
      <c r="B501" s="678"/>
      <c r="C501" s="439" t="s">
        <v>45</v>
      </c>
      <c r="D501" s="446"/>
      <c r="E501" s="16"/>
    </row>
    <row r="502" spans="1:5" s="655" customFormat="1">
      <c r="A502" s="422"/>
      <c r="B502" s="678"/>
      <c r="C502" s="439" t="s">
        <v>46</v>
      </c>
      <c r="D502" s="446"/>
      <c r="E502" s="16"/>
    </row>
    <row r="503" spans="1:5" s="655" customFormat="1">
      <c r="A503" s="422"/>
      <c r="B503" s="678"/>
      <c r="C503" s="439" t="s">
        <v>47</v>
      </c>
      <c r="D503" s="446"/>
      <c r="E503" s="16"/>
    </row>
    <row r="504" spans="1:5" s="655" customFormat="1">
      <c r="A504" s="422"/>
      <c r="B504" s="678"/>
      <c r="C504" s="439" t="s">
        <v>48</v>
      </c>
      <c r="D504" s="446"/>
      <c r="E504" s="16"/>
    </row>
    <row r="505" spans="1:5" s="655" customFormat="1">
      <c r="A505" s="422"/>
      <c r="B505" s="678"/>
      <c r="C505" s="439" t="s">
        <v>49</v>
      </c>
      <c r="D505" s="446"/>
      <c r="E505" s="16"/>
    </row>
    <row r="506" spans="1:5" s="655" customFormat="1" ht="42">
      <c r="A506" s="422"/>
      <c r="B506" s="678">
        <v>9.3000000000000007</v>
      </c>
      <c r="C506" s="437"/>
      <c r="D506" s="445" t="s">
        <v>2253</v>
      </c>
      <c r="E506" s="438"/>
    </row>
    <row r="507" spans="1:5" s="655" customFormat="1">
      <c r="A507" s="422"/>
      <c r="B507" s="678"/>
      <c r="C507" s="439" t="s">
        <v>45</v>
      </c>
      <c r="D507" s="446"/>
      <c r="E507" s="16"/>
    </row>
    <row r="508" spans="1:5" s="655" customFormat="1">
      <c r="A508" s="422"/>
      <c r="B508" s="678"/>
      <c r="C508" s="439" t="s">
        <v>46</v>
      </c>
      <c r="D508" s="446"/>
      <c r="E508" s="16"/>
    </row>
    <row r="509" spans="1:5" s="655" customFormat="1">
      <c r="A509" s="422"/>
      <c r="B509" s="678"/>
      <c r="C509" s="439" t="s">
        <v>47</v>
      </c>
      <c r="D509" s="446"/>
      <c r="E509" s="16"/>
    </row>
    <row r="510" spans="1:5" s="655" customFormat="1">
      <c r="A510" s="422"/>
      <c r="B510" s="678"/>
      <c r="C510" s="439" t="s">
        <v>48</v>
      </c>
      <c r="D510" s="446"/>
      <c r="E510" s="16"/>
    </row>
    <row r="511" spans="1:5" s="655" customFormat="1">
      <c r="A511" s="422"/>
      <c r="B511" s="678"/>
      <c r="C511" s="439" t="s">
        <v>49</v>
      </c>
      <c r="D511" s="446"/>
      <c r="E511" s="16"/>
    </row>
    <row r="512" spans="1:5" s="655" customFormat="1" ht="28">
      <c r="A512" s="422"/>
      <c r="B512" s="678">
        <v>9.4</v>
      </c>
      <c r="C512" s="437"/>
      <c r="D512" s="445" t="s">
        <v>2254</v>
      </c>
      <c r="E512" s="438"/>
    </row>
    <row r="513" spans="1:5" s="655" customFormat="1">
      <c r="A513" s="422"/>
      <c r="B513" s="678"/>
      <c r="C513" s="439" t="s">
        <v>45</v>
      </c>
      <c r="D513" s="446"/>
      <c r="E513" s="16"/>
    </row>
    <row r="514" spans="1:5" s="655" customFormat="1">
      <c r="A514" s="422"/>
      <c r="B514" s="678"/>
      <c r="C514" s="439" t="s">
        <v>46</v>
      </c>
      <c r="D514" s="446"/>
      <c r="E514" s="16"/>
    </row>
    <row r="515" spans="1:5" s="655" customFormat="1">
      <c r="A515" s="422"/>
      <c r="B515" s="678"/>
      <c r="C515" s="439" t="s">
        <v>47</v>
      </c>
      <c r="D515" s="446"/>
      <c r="E515" s="16"/>
    </row>
    <row r="516" spans="1:5" s="655" customFormat="1">
      <c r="A516" s="422"/>
      <c r="B516" s="678"/>
      <c r="C516" s="439" t="s">
        <v>48</v>
      </c>
      <c r="D516" s="446"/>
      <c r="E516" s="16"/>
    </row>
    <row r="517" spans="1:5" s="655" customFormat="1">
      <c r="A517" s="422"/>
      <c r="B517" s="678"/>
      <c r="C517" s="439" t="s">
        <v>49</v>
      </c>
      <c r="D517" s="446"/>
      <c r="E517" s="16"/>
    </row>
    <row r="518" spans="1:5" s="655" customFormat="1">
      <c r="A518" s="422"/>
      <c r="B518" s="678"/>
      <c r="C518" s="440"/>
      <c r="D518" s="447" t="s">
        <v>2255</v>
      </c>
      <c r="E518" s="440"/>
    </row>
    <row r="519" spans="1:5" s="655" customFormat="1" ht="42">
      <c r="A519" s="422"/>
      <c r="B519" s="678">
        <v>10.1</v>
      </c>
      <c r="C519" s="437"/>
      <c r="D519" s="445" t="s">
        <v>2256</v>
      </c>
      <c r="E519" s="438"/>
    </row>
    <row r="520" spans="1:5" s="655" customFormat="1">
      <c r="A520" s="422"/>
      <c r="B520" s="678"/>
      <c r="C520" s="439" t="s">
        <v>45</v>
      </c>
      <c r="D520" s="446"/>
      <c r="E520" s="16"/>
    </row>
    <row r="521" spans="1:5" s="655" customFormat="1">
      <c r="A521" s="422"/>
      <c r="B521" s="678"/>
      <c r="C521" s="439" t="s">
        <v>46</v>
      </c>
      <c r="D521" s="446"/>
      <c r="E521" s="16"/>
    </row>
    <row r="522" spans="1:5" s="655" customFormat="1">
      <c r="A522" s="422"/>
      <c r="B522" s="678"/>
      <c r="C522" s="439" t="s">
        <v>47</v>
      </c>
      <c r="D522" s="446"/>
      <c r="E522" s="16"/>
    </row>
    <row r="523" spans="1:5" s="655" customFormat="1">
      <c r="A523" s="422"/>
      <c r="B523" s="678"/>
      <c r="C523" s="439" t="s">
        <v>48</v>
      </c>
      <c r="D523" s="446"/>
      <c r="E523" s="16"/>
    </row>
    <row r="524" spans="1:5" s="655" customFormat="1">
      <c r="A524" s="422"/>
      <c r="B524" s="678"/>
      <c r="C524" s="439" t="s">
        <v>49</v>
      </c>
      <c r="D524" s="446"/>
      <c r="E524" s="16"/>
    </row>
    <row r="525" spans="1:5" s="655" customFormat="1" ht="42">
      <c r="A525" s="422"/>
      <c r="B525" s="678">
        <v>10.199999999999999</v>
      </c>
      <c r="C525" s="437"/>
      <c r="D525" s="445" t="s">
        <v>2257</v>
      </c>
      <c r="E525" s="438"/>
    </row>
    <row r="526" spans="1:5" s="655" customFormat="1">
      <c r="A526" s="422"/>
      <c r="B526" s="678"/>
      <c r="C526" s="439" t="s">
        <v>45</v>
      </c>
      <c r="D526" s="446"/>
      <c r="E526" s="16"/>
    </row>
    <row r="527" spans="1:5" s="655" customFormat="1">
      <c r="A527" s="422"/>
      <c r="B527" s="678"/>
      <c r="C527" s="439" t="s">
        <v>46</v>
      </c>
      <c r="D527" s="446"/>
      <c r="E527" s="16"/>
    </row>
    <row r="528" spans="1:5" s="655" customFormat="1">
      <c r="A528" s="422"/>
      <c r="B528" s="678"/>
      <c r="C528" s="439" t="s">
        <v>47</v>
      </c>
      <c r="D528" s="446"/>
      <c r="E528" s="16"/>
    </row>
    <row r="529" spans="1:5" s="655" customFormat="1">
      <c r="A529" s="422"/>
      <c r="B529" s="678"/>
      <c r="C529" s="439" t="s">
        <v>48</v>
      </c>
      <c r="D529" s="446"/>
      <c r="E529" s="16"/>
    </row>
    <row r="530" spans="1:5" s="655" customFormat="1">
      <c r="A530" s="422"/>
      <c r="B530" s="678"/>
      <c r="C530" s="439" t="s">
        <v>49</v>
      </c>
      <c r="D530" s="446"/>
      <c r="E530" s="16"/>
    </row>
    <row r="531" spans="1:5" s="655" customFormat="1">
      <c r="A531" s="422"/>
      <c r="B531" s="678"/>
      <c r="C531" s="440"/>
      <c r="D531" s="447" t="s">
        <v>2258</v>
      </c>
      <c r="E531" s="440"/>
    </row>
    <row r="532" spans="1:5" s="655" customFormat="1" ht="28">
      <c r="A532" s="422"/>
      <c r="B532" s="678">
        <v>11.1</v>
      </c>
      <c r="C532" s="437"/>
      <c r="D532" s="445" t="s">
        <v>2259</v>
      </c>
      <c r="E532" s="438"/>
    </row>
    <row r="533" spans="1:5" s="655" customFormat="1">
      <c r="A533" s="422"/>
      <c r="B533" s="678"/>
      <c r="C533" s="439" t="s">
        <v>45</v>
      </c>
      <c r="D533" s="446"/>
      <c r="E533" s="16"/>
    </row>
    <row r="534" spans="1:5" s="655" customFormat="1">
      <c r="A534" s="422"/>
      <c r="B534" s="678"/>
      <c r="C534" s="439" t="s">
        <v>46</v>
      </c>
      <c r="D534" s="446"/>
      <c r="E534" s="16"/>
    </row>
    <row r="535" spans="1:5" s="655" customFormat="1">
      <c r="A535" s="422"/>
      <c r="B535" s="678"/>
      <c r="C535" s="439" t="s">
        <v>47</v>
      </c>
      <c r="D535" s="446"/>
      <c r="E535" s="16"/>
    </row>
    <row r="536" spans="1:5" s="655" customFormat="1">
      <c r="A536" s="422"/>
      <c r="B536" s="678"/>
      <c r="C536" s="439" t="s">
        <v>48</v>
      </c>
      <c r="D536" s="446"/>
      <c r="E536" s="16"/>
    </row>
    <row r="537" spans="1:5" s="655" customFormat="1">
      <c r="A537" s="422"/>
      <c r="B537" s="678"/>
      <c r="C537" s="439" t="s">
        <v>49</v>
      </c>
      <c r="D537" s="446"/>
      <c r="E537" s="16"/>
    </row>
    <row r="538" spans="1:5" s="655" customFormat="1" ht="28">
      <c r="A538" s="422"/>
      <c r="B538" s="678" t="s">
        <v>2260</v>
      </c>
      <c r="C538" s="437"/>
      <c r="D538" s="445" t="s">
        <v>2261</v>
      </c>
      <c r="E538" s="438"/>
    </row>
    <row r="539" spans="1:5" s="655" customFormat="1">
      <c r="A539" s="422"/>
      <c r="B539" s="678"/>
      <c r="C539" s="439" t="s">
        <v>45</v>
      </c>
      <c r="D539" s="446"/>
      <c r="E539" s="16"/>
    </row>
    <row r="540" spans="1:5" s="655" customFormat="1">
      <c r="A540" s="422"/>
      <c r="B540" s="678"/>
      <c r="C540" s="439" t="s">
        <v>46</v>
      </c>
      <c r="D540" s="446"/>
      <c r="E540" s="16"/>
    </row>
    <row r="541" spans="1:5" s="655" customFormat="1">
      <c r="A541" s="422"/>
      <c r="B541" s="678"/>
      <c r="C541" s="439" t="s">
        <v>47</v>
      </c>
      <c r="D541" s="446"/>
      <c r="E541" s="16"/>
    </row>
    <row r="542" spans="1:5" s="655" customFormat="1">
      <c r="A542" s="422"/>
      <c r="B542" s="678"/>
      <c r="C542" s="439" t="s">
        <v>48</v>
      </c>
      <c r="D542" s="446"/>
      <c r="E542" s="16"/>
    </row>
    <row r="543" spans="1:5" s="655" customFormat="1">
      <c r="A543" s="422"/>
      <c r="B543" s="678"/>
      <c r="C543" s="439" t="s">
        <v>49</v>
      </c>
      <c r="D543" s="446"/>
      <c r="E543" s="16"/>
    </row>
    <row r="544" spans="1:5" s="655" customFormat="1" ht="28">
      <c r="A544" s="422"/>
      <c r="B544" s="678" t="s">
        <v>2262</v>
      </c>
      <c r="C544" s="437"/>
      <c r="D544" s="445" t="s">
        <v>2263</v>
      </c>
      <c r="E544" s="438"/>
    </row>
    <row r="545" spans="1:5" s="655" customFormat="1">
      <c r="A545" s="422"/>
      <c r="B545" s="678"/>
      <c r="C545" s="439" t="s">
        <v>45</v>
      </c>
      <c r="D545" s="446"/>
      <c r="E545" s="16"/>
    </row>
    <row r="546" spans="1:5" s="655" customFormat="1">
      <c r="A546" s="422"/>
      <c r="B546" s="678"/>
      <c r="C546" s="439" t="s">
        <v>46</v>
      </c>
      <c r="D546" s="446"/>
      <c r="E546" s="16"/>
    </row>
    <row r="547" spans="1:5" s="655" customFormat="1">
      <c r="A547" s="422"/>
      <c r="B547" s="678"/>
      <c r="C547" s="439" t="s">
        <v>47</v>
      </c>
      <c r="D547" s="446"/>
      <c r="E547" s="16"/>
    </row>
    <row r="548" spans="1:5" s="655" customFormat="1">
      <c r="A548" s="422"/>
      <c r="B548" s="678"/>
      <c r="C548" s="439" t="s">
        <v>48</v>
      </c>
      <c r="D548" s="446"/>
      <c r="E548" s="16"/>
    </row>
    <row r="549" spans="1:5" s="655" customFormat="1">
      <c r="A549" s="422"/>
      <c r="B549" s="678"/>
      <c r="C549" s="439" t="s">
        <v>49</v>
      </c>
      <c r="D549" s="446"/>
      <c r="E549" s="16"/>
    </row>
    <row r="550" spans="1:5" s="655" customFormat="1" ht="28">
      <c r="A550" s="422"/>
      <c r="B550" s="678" t="s">
        <v>2264</v>
      </c>
      <c r="C550" s="437"/>
      <c r="D550" s="445" t="s">
        <v>2265</v>
      </c>
      <c r="E550" s="438"/>
    </row>
    <row r="551" spans="1:5" s="655" customFormat="1">
      <c r="A551" s="422"/>
      <c r="B551" s="678"/>
      <c r="C551" s="439" t="s">
        <v>45</v>
      </c>
      <c r="D551" s="446"/>
      <c r="E551" s="16"/>
    </row>
    <row r="552" spans="1:5" s="655" customFormat="1">
      <c r="A552" s="422"/>
      <c r="B552" s="678"/>
      <c r="C552" s="439" t="s">
        <v>46</v>
      </c>
      <c r="D552" s="446"/>
      <c r="E552" s="16"/>
    </row>
    <row r="553" spans="1:5" s="655" customFormat="1">
      <c r="A553" s="422"/>
      <c r="B553" s="678"/>
      <c r="C553" s="439" t="s">
        <v>47</v>
      </c>
      <c r="D553" s="446"/>
      <c r="E553" s="16"/>
    </row>
    <row r="554" spans="1:5" s="655" customFormat="1">
      <c r="A554" s="422"/>
      <c r="B554" s="678"/>
      <c r="C554" s="439" t="s">
        <v>48</v>
      </c>
      <c r="D554" s="446"/>
      <c r="E554" s="16"/>
    </row>
    <row r="555" spans="1:5" s="655" customFormat="1">
      <c r="A555" s="422"/>
      <c r="B555" s="678"/>
      <c r="C555" s="439" t="s">
        <v>49</v>
      </c>
      <c r="D555" s="446"/>
      <c r="E555" s="16"/>
    </row>
    <row r="556" spans="1:5" s="655" customFormat="1" ht="28">
      <c r="A556" s="422"/>
      <c r="B556" s="678" t="s">
        <v>2266</v>
      </c>
      <c r="C556" s="437"/>
      <c r="D556" s="445" t="s">
        <v>2267</v>
      </c>
      <c r="E556" s="438"/>
    </row>
    <row r="557" spans="1:5" s="655" customFormat="1">
      <c r="A557" s="422"/>
      <c r="B557" s="678"/>
      <c r="C557" s="439" t="s">
        <v>45</v>
      </c>
      <c r="D557" s="446"/>
      <c r="E557" s="16"/>
    </row>
    <row r="558" spans="1:5" s="655" customFormat="1">
      <c r="A558" s="422"/>
      <c r="B558" s="678"/>
      <c r="C558" s="439" t="s">
        <v>46</v>
      </c>
      <c r="D558" s="446"/>
      <c r="E558" s="16"/>
    </row>
    <row r="559" spans="1:5" s="655" customFormat="1">
      <c r="A559" s="422"/>
      <c r="B559" s="678"/>
      <c r="C559" s="439" t="s">
        <v>47</v>
      </c>
      <c r="D559" s="446"/>
      <c r="E559" s="16"/>
    </row>
    <row r="560" spans="1:5" s="655" customFormat="1">
      <c r="A560" s="422"/>
      <c r="B560" s="678"/>
      <c r="C560" s="439" t="s">
        <v>48</v>
      </c>
      <c r="D560" s="446"/>
      <c r="E560" s="16"/>
    </row>
    <row r="561" spans="1:5" s="655" customFormat="1">
      <c r="A561" s="422"/>
      <c r="B561" s="678"/>
      <c r="C561" s="439" t="s">
        <v>49</v>
      </c>
      <c r="D561" s="446"/>
      <c r="E561" s="16"/>
    </row>
    <row r="562" spans="1:5" s="655" customFormat="1" ht="28">
      <c r="A562" s="422"/>
      <c r="B562" s="678" t="s">
        <v>2268</v>
      </c>
      <c r="C562" s="437"/>
      <c r="D562" s="445" t="s">
        <v>2269</v>
      </c>
      <c r="E562" s="438"/>
    </row>
    <row r="563" spans="1:5" s="655" customFormat="1">
      <c r="A563" s="422"/>
      <c r="B563" s="678"/>
      <c r="C563" s="439" t="s">
        <v>45</v>
      </c>
      <c r="D563" s="446"/>
      <c r="E563" s="16"/>
    </row>
    <row r="564" spans="1:5" s="655" customFormat="1">
      <c r="A564" s="422"/>
      <c r="B564" s="678"/>
      <c r="C564" s="439" t="s">
        <v>46</v>
      </c>
      <c r="D564" s="446"/>
      <c r="E564" s="16"/>
    </row>
    <row r="565" spans="1:5" s="655" customFormat="1">
      <c r="A565" s="422"/>
      <c r="B565" s="678"/>
      <c r="C565" s="439" t="s">
        <v>47</v>
      </c>
      <c r="D565" s="446"/>
      <c r="E565" s="16"/>
    </row>
    <row r="566" spans="1:5" s="655" customFormat="1">
      <c r="A566" s="422"/>
      <c r="B566" s="678"/>
      <c r="C566" s="439" t="s">
        <v>48</v>
      </c>
      <c r="D566" s="446"/>
      <c r="E566" s="16"/>
    </row>
    <row r="567" spans="1:5" s="655" customFormat="1">
      <c r="A567" s="422"/>
      <c r="B567" s="678"/>
      <c r="C567" s="439" t="s">
        <v>49</v>
      </c>
      <c r="D567" s="446"/>
      <c r="E567" s="16"/>
    </row>
    <row r="568" spans="1:5" s="655" customFormat="1" ht="28">
      <c r="A568" s="422"/>
      <c r="B568" s="678">
        <v>11.3</v>
      </c>
      <c r="C568" s="437"/>
      <c r="D568" s="445" t="s">
        <v>2270</v>
      </c>
      <c r="E568" s="438"/>
    </row>
    <row r="569" spans="1:5" s="655" customFormat="1">
      <c r="A569" s="422"/>
      <c r="B569" s="678"/>
      <c r="C569" s="439" t="s">
        <v>45</v>
      </c>
      <c r="D569" s="446"/>
      <c r="E569" s="16"/>
    </row>
    <row r="570" spans="1:5" s="655" customFormat="1">
      <c r="A570" s="422"/>
      <c r="B570" s="678"/>
      <c r="C570" s="439" t="s">
        <v>46</v>
      </c>
      <c r="D570" s="446"/>
      <c r="E570" s="16"/>
    </row>
    <row r="571" spans="1:5" s="655" customFormat="1">
      <c r="A571" s="422"/>
      <c r="B571" s="678"/>
      <c r="C571" s="439" t="s">
        <v>47</v>
      </c>
      <c r="D571" s="446"/>
      <c r="E571" s="16"/>
    </row>
    <row r="572" spans="1:5" s="655" customFormat="1">
      <c r="A572" s="422"/>
      <c r="B572" s="678"/>
      <c r="C572" s="439" t="s">
        <v>48</v>
      </c>
      <c r="D572" s="446"/>
      <c r="E572" s="16"/>
    </row>
    <row r="573" spans="1:5" s="655" customFormat="1">
      <c r="A573" s="422"/>
      <c r="B573" s="678"/>
      <c r="C573" s="439" t="s">
        <v>49</v>
      </c>
      <c r="D573" s="446"/>
      <c r="E573" s="16"/>
    </row>
    <row r="574" spans="1:5" s="655" customFormat="1" ht="30.65" customHeight="1">
      <c r="A574" s="422"/>
      <c r="B574" s="678"/>
      <c r="C574" s="716"/>
      <c r="D574" s="716" t="s">
        <v>2271</v>
      </c>
      <c r="E574" s="716"/>
    </row>
    <row r="575" spans="1:5" s="655" customFormat="1" ht="80.150000000000006" customHeight="1">
      <c r="A575" s="422"/>
      <c r="B575" s="678"/>
      <c r="C575" s="437"/>
      <c r="D575" s="445" t="s">
        <v>2272</v>
      </c>
      <c r="E575" s="438"/>
    </row>
    <row r="576" spans="1:5" s="655" customFormat="1">
      <c r="A576" s="422"/>
      <c r="B576" s="678"/>
      <c r="C576" s="439" t="s">
        <v>45</v>
      </c>
      <c r="D576" s="446"/>
      <c r="E576" s="16"/>
    </row>
    <row r="577" spans="1:5" s="655" customFormat="1">
      <c r="A577" s="422"/>
      <c r="B577" s="678"/>
      <c r="C577" s="439" t="s">
        <v>46</v>
      </c>
      <c r="D577" s="446"/>
      <c r="E577" s="16"/>
    </row>
    <row r="578" spans="1:5" s="655" customFormat="1">
      <c r="A578" s="422"/>
      <c r="B578" s="678"/>
      <c r="C578" s="439" t="s">
        <v>47</v>
      </c>
      <c r="D578" s="446"/>
      <c r="E578" s="16"/>
    </row>
    <row r="579" spans="1:5" s="655" customFormat="1">
      <c r="A579" s="422"/>
      <c r="B579" s="678"/>
      <c r="C579" s="439" t="s">
        <v>48</v>
      </c>
      <c r="D579" s="446"/>
      <c r="E579" s="16"/>
    </row>
    <row r="580" spans="1:5" s="655" customFormat="1">
      <c r="A580" s="422"/>
      <c r="B580" s="678"/>
      <c r="C580" s="439" t="s">
        <v>49</v>
      </c>
      <c r="D580" s="446"/>
      <c r="E580" s="16"/>
    </row>
    <row r="581" spans="1:5" s="655" customFormat="1" ht="42">
      <c r="A581" s="422"/>
      <c r="B581" s="678">
        <v>12.2</v>
      </c>
      <c r="C581" s="437"/>
      <c r="D581" s="445" t="s">
        <v>2273</v>
      </c>
      <c r="E581" s="438"/>
    </row>
    <row r="582" spans="1:5" s="655" customFormat="1">
      <c r="A582" s="422"/>
      <c r="B582" s="678"/>
      <c r="C582" s="439" t="s">
        <v>45</v>
      </c>
      <c r="D582" s="446"/>
      <c r="E582" s="16"/>
    </row>
    <row r="583" spans="1:5" s="655" customFormat="1">
      <c r="A583" s="422"/>
      <c r="B583" s="678"/>
      <c r="C583" s="439" t="s">
        <v>46</v>
      </c>
      <c r="D583" s="446"/>
      <c r="E583" s="16"/>
    </row>
    <row r="584" spans="1:5" s="655" customFormat="1">
      <c r="A584" s="422"/>
      <c r="B584" s="678"/>
      <c r="C584" s="439" t="s">
        <v>47</v>
      </c>
      <c r="D584" s="446"/>
      <c r="E584" s="16"/>
    </row>
    <row r="585" spans="1:5" s="655" customFormat="1">
      <c r="A585" s="422"/>
      <c r="B585" s="678"/>
      <c r="C585" s="439" t="s">
        <v>48</v>
      </c>
      <c r="D585" s="446"/>
      <c r="E585" s="16"/>
    </row>
    <row r="586" spans="1:5" s="655" customFormat="1">
      <c r="A586" s="422"/>
      <c r="B586" s="678"/>
      <c r="C586" s="439" t="s">
        <v>49</v>
      </c>
      <c r="D586" s="446"/>
      <c r="E586" s="16"/>
    </row>
    <row r="587" spans="1:5" s="655" customFormat="1" ht="81.650000000000006" customHeight="1">
      <c r="A587" s="422"/>
      <c r="B587" s="678">
        <v>12.3</v>
      </c>
      <c r="C587" s="437"/>
      <c r="D587" s="445" t="s">
        <v>2274</v>
      </c>
      <c r="E587" s="438"/>
    </row>
    <row r="588" spans="1:5" s="655" customFormat="1">
      <c r="A588" s="422"/>
      <c r="B588" s="678"/>
      <c r="C588" s="439" t="s">
        <v>45</v>
      </c>
      <c r="D588" s="446"/>
      <c r="E588" s="16"/>
    </row>
    <row r="589" spans="1:5" s="655" customFormat="1">
      <c r="A589" s="422"/>
      <c r="B589" s="678"/>
      <c r="C589" s="439" t="s">
        <v>46</v>
      </c>
      <c r="D589" s="446"/>
      <c r="E589" s="16"/>
    </row>
    <row r="590" spans="1:5" s="655" customFormat="1">
      <c r="A590" s="422"/>
      <c r="B590" s="678"/>
      <c r="C590" s="439" t="s">
        <v>47</v>
      </c>
      <c r="D590" s="446"/>
      <c r="E590" s="16"/>
    </row>
    <row r="591" spans="1:5" s="655" customFormat="1">
      <c r="A591" s="422"/>
      <c r="B591" s="678"/>
      <c r="C591" s="439" t="s">
        <v>48</v>
      </c>
      <c r="D591" s="446"/>
      <c r="E591" s="16"/>
    </row>
    <row r="592" spans="1:5" s="655" customFormat="1">
      <c r="A592" s="422"/>
      <c r="B592" s="678"/>
      <c r="C592" s="439" t="s">
        <v>49</v>
      </c>
      <c r="D592" s="446"/>
      <c r="E592" s="16"/>
    </row>
    <row r="593" spans="1:5" s="655" customFormat="1" ht="42">
      <c r="A593" s="422"/>
      <c r="B593" s="678">
        <v>12.4</v>
      </c>
      <c r="C593" s="437"/>
      <c r="D593" s="445" t="s">
        <v>2275</v>
      </c>
      <c r="E593" s="438"/>
    </row>
    <row r="594" spans="1:5" s="655" customFormat="1">
      <c r="A594" s="422"/>
      <c r="B594" s="678"/>
      <c r="C594" s="439" t="s">
        <v>45</v>
      </c>
      <c r="D594" s="446"/>
      <c r="E594" s="16"/>
    </row>
    <row r="595" spans="1:5" s="655" customFormat="1">
      <c r="A595" s="422"/>
      <c r="B595" s="678"/>
      <c r="C595" s="439" t="s">
        <v>46</v>
      </c>
      <c r="D595" s="446"/>
      <c r="E595" s="16"/>
    </row>
    <row r="596" spans="1:5" s="655" customFormat="1">
      <c r="A596" s="422"/>
      <c r="B596" s="678"/>
      <c r="C596" s="439" t="s">
        <v>47</v>
      </c>
      <c r="D596" s="446"/>
      <c r="E596" s="16"/>
    </row>
    <row r="597" spans="1:5" s="655" customFormat="1">
      <c r="A597" s="422"/>
      <c r="B597" s="678"/>
      <c r="C597" s="439" t="s">
        <v>48</v>
      </c>
      <c r="D597" s="446"/>
      <c r="E597" s="16"/>
    </row>
    <row r="598" spans="1:5" s="655" customFormat="1">
      <c r="A598" s="422"/>
      <c r="B598" s="678"/>
      <c r="C598" s="439" t="s">
        <v>49</v>
      </c>
      <c r="D598" s="446"/>
      <c r="E598" s="16"/>
    </row>
    <row r="599" spans="1:5" s="655" customFormat="1">
      <c r="A599" s="422"/>
      <c r="B599" s="678"/>
      <c r="C599" s="440"/>
      <c r="D599" s="447" t="s">
        <v>2276</v>
      </c>
      <c r="E599" s="440"/>
    </row>
    <row r="600" spans="1:5" s="655" customFormat="1" ht="98">
      <c r="A600" s="422"/>
      <c r="B600" s="678" t="s">
        <v>2277</v>
      </c>
      <c r="C600" s="437"/>
      <c r="D600" s="445" t="s">
        <v>2278</v>
      </c>
      <c r="E600" s="438"/>
    </row>
    <row r="601" spans="1:5" s="655" customFormat="1">
      <c r="A601" s="422"/>
      <c r="B601" s="678"/>
      <c r="C601" s="439" t="s">
        <v>45</v>
      </c>
      <c r="D601" s="446"/>
      <c r="E601" s="16"/>
    </row>
    <row r="602" spans="1:5" s="655" customFormat="1">
      <c r="A602" s="422"/>
      <c r="B602" s="678"/>
      <c r="C602" s="439" t="s">
        <v>46</v>
      </c>
      <c r="D602" s="446"/>
      <c r="E602" s="16"/>
    </row>
    <row r="603" spans="1:5" s="655" customFormat="1">
      <c r="A603" s="422"/>
      <c r="B603" s="678"/>
      <c r="C603" s="439" t="s">
        <v>47</v>
      </c>
      <c r="D603" s="446"/>
      <c r="E603" s="16"/>
    </row>
    <row r="604" spans="1:5" s="655" customFormat="1">
      <c r="A604" s="422"/>
      <c r="B604" s="678"/>
      <c r="C604" s="439" t="s">
        <v>48</v>
      </c>
      <c r="D604" s="446"/>
      <c r="E604" s="16"/>
    </row>
    <row r="605" spans="1:5" s="655" customFormat="1">
      <c r="A605" s="422"/>
      <c r="B605" s="678"/>
      <c r="C605" s="439" t="s">
        <v>49</v>
      </c>
      <c r="D605" s="446"/>
      <c r="E605" s="16"/>
    </row>
    <row r="606" spans="1:5" s="655" customFormat="1" ht="70">
      <c r="A606" s="422"/>
      <c r="B606" s="678">
        <v>13.2</v>
      </c>
      <c r="C606" s="437"/>
      <c r="D606" s="445" t="s">
        <v>2279</v>
      </c>
      <c r="E606" s="438"/>
    </row>
    <row r="607" spans="1:5" s="655" customFormat="1">
      <c r="A607" s="422"/>
      <c r="B607" s="678"/>
      <c r="C607" s="439" t="s">
        <v>45</v>
      </c>
      <c r="D607" s="446"/>
      <c r="E607" s="16"/>
    </row>
    <row r="608" spans="1:5" s="655" customFormat="1">
      <c r="A608" s="422"/>
      <c r="B608" s="678"/>
      <c r="C608" s="439" t="s">
        <v>46</v>
      </c>
      <c r="D608" s="446"/>
      <c r="E608" s="16"/>
    </row>
    <row r="609" spans="1:5" s="655" customFormat="1">
      <c r="A609" s="422"/>
      <c r="B609" s="678"/>
      <c r="C609" s="439" t="s">
        <v>47</v>
      </c>
      <c r="D609" s="446"/>
      <c r="E609" s="16"/>
    </row>
    <row r="610" spans="1:5" s="655" customFormat="1">
      <c r="A610" s="422"/>
      <c r="B610" s="678"/>
      <c r="C610" s="439" t="s">
        <v>48</v>
      </c>
      <c r="D610" s="446"/>
      <c r="E610" s="16"/>
    </row>
    <row r="611" spans="1:5" s="655" customFormat="1">
      <c r="A611" s="422"/>
      <c r="B611" s="678"/>
      <c r="C611" s="439" t="s">
        <v>49</v>
      </c>
      <c r="D611" s="446"/>
      <c r="E611" s="16"/>
    </row>
    <row r="612" spans="1:5" s="655" customFormat="1">
      <c r="A612" s="422"/>
      <c r="B612" s="678"/>
      <c r="C612" s="440"/>
      <c r="D612" s="447" t="s">
        <v>2280</v>
      </c>
      <c r="E612" s="440"/>
    </row>
    <row r="613" spans="1:5" s="655" customFormat="1" ht="28">
      <c r="A613" s="422"/>
      <c r="B613" s="678"/>
      <c r="C613" s="440"/>
      <c r="D613" s="447" t="s">
        <v>2281</v>
      </c>
      <c r="E613" s="440"/>
    </row>
    <row r="614" spans="1:5" s="655" customFormat="1" ht="28">
      <c r="A614" s="422"/>
      <c r="B614" s="678">
        <v>14.1</v>
      </c>
      <c r="C614" s="437"/>
      <c r="D614" s="445" t="s">
        <v>2282</v>
      </c>
      <c r="E614" s="438"/>
    </row>
    <row r="615" spans="1:5" s="655" customFormat="1">
      <c r="A615" s="422"/>
      <c r="B615" s="678"/>
      <c r="C615" s="439" t="s">
        <v>45</v>
      </c>
      <c r="D615" s="446"/>
      <c r="E615" s="16"/>
    </row>
    <row r="616" spans="1:5" s="655" customFormat="1">
      <c r="A616" s="422"/>
      <c r="B616" s="678"/>
      <c r="C616" s="439" t="s">
        <v>46</v>
      </c>
      <c r="D616" s="446"/>
      <c r="E616" s="16"/>
    </row>
    <row r="617" spans="1:5" s="655" customFormat="1">
      <c r="A617" s="422"/>
      <c r="B617" s="678"/>
      <c r="C617" s="439" t="s">
        <v>47</v>
      </c>
      <c r="D617" s="446"/>
      <c r="E617" s="16"/>
    </row>
    <row r="618" spans="1:5" s="655" customFormat="1">
      <c r="A618" s="422"/>
      <c r="B618" s="678"/>
      <c r="C618" s="439" t="s">
        <v>48</v>
      </c>
      <c r="D618" s="446"/>
      <c r="E618" s="16"/>
    </row>
    <row r="619" spans="1:5" s="655" customFormat="1">
      <c r="A619" s="422"/>
      <c r="B619" s="678"/>
      <c r="C619" s="439" t="s">
        <v>49</v>
      </c>
      <c r="D619" s="446"/>
      <c r="E619" s="16"/>
    </row>
    <row r="620" spans="1:5" s="655" customFormat="1" ht="70">
      <c r="A620" s="422"/>
      <c r="B620" s="678">
        <v>14.2</v>
      </c>
      <c r="C620" s="437"/>
      <c r="D620" s="445" t="s">
        <v>2283</v>
      </c>
      <c r="E620" s="438"/>
    </row>
    <row r="621" spans="1:5" s="655" customFormat="1">
      <c r="A621" s="422"/>
      <c r="B621" s="678"/>
      <c r="C621" s="439" t="s">
        <v>45</v>
      </c>
      <c r="D621" s="446"/>
      <c r="E621" s="16"/>
    </row>
    <row r="622" spans="1:5" s="655" customFormat="1">
      <c r="A622" s="422"/>
      <c r="B622" s="678"/>
      <c r="C622" s="439" t="s">
        <v>46</v>
      </c>
      <c r="D622" s="446"/>
      <c r="E622" s="16"/>
    </row>
    <row r="623" spans="1:5" s="655" customFormat="1">
      <c r="A623" s="422"/>
      <c r="B623" s="678"/>
      <c r="C623" s="439" t="s">
        <v>47</v>
      </c>
      <c r="D623" s="446"/>
      <c r="E623" s="16"/>
    </row>
    <row r="624" spans="1:5" s="655" customFormat="1">
      <c r="A624" s="422"/>
      <c r="B624" s="678"/>
      <c r="C624" s="439" t="s">
        <v>48</v>
      </c>
      <c r="D624" s="446"/>
      <c r="E624" s="16"/>
    </row>
    <row r="625" spans="1:5" s="655" customFormat="1">
      <c r="A625" s="422"/>
      <c r="B625" s="678"/>
      <c r="C625" s="439" t="s">
        <v>49</v>
      </c>
      <c r="D625" s="446"/>
      <c r="E625" s="16"/>
    </row>
    <row r="626" spans="1:5" s="655" customFormat="1" ht="28">
      <c r="A626" s="422"/>
      <c r="B626" s="678">
        <v>14.3</v>
      </c>
      <c r="C626" s="437"/>
      <c r="D626" s="445" t="s">
        <v>2284</v>
      </c>
      <c r="E626" s="438"/>
    </row>
    <row r="627" spans="1:5" s="655" customFormat="1">
      <c r="A627" s="422"/>
      <c r="B627" s="678"/>
      <c r="C627" s="439" t="s">
        <v>45</v>
      </c>
      <c r="D627" s="446"/>
      <c r="E627" s="16"/>
    </row>
    <row r="628" spans="1:5" s="655" customFormat="1">
      <c r="A628" s="422"/>
      <c r="B628" s="678"/>
      <c r="C628" s="439" t="s">
        <v>46</v>
      </c>
      <c r="D628" s="446"/>
      <c r="E628" s="16"/>
    </row>
    <row r="629" spans="1:5" s="655" customFormat="1">
      <c r="A629" s="422"/>
      <c r="B629" s="678"/>
      <c r="C629" s="439" t="s">
        <v>47</v>
      </c>
      <c r="D629" s="446"/>
      <c r="E629" s="16"/>
    </row>
    <row r="630" spans="1:5" s="655" customFormat="1">
      <c r="A630" s="422"/>
      <c r="B630" s="678"/>
      <c r="C630" s="439" t="s">
        <v>48</v>
      </c>
      <c r="D630" s="446"/>
      <c r="E630" s="16"/>
    </row>
    <row r="631" spans="1:5" s="655" customFormat="1">
      <c r="A631" s="422"/>
      <c r="B631" s="678"/>
      <c r="C631" s="439" t="s">
        <v>49</v>
      </c>
      <c r="D631" s="446"/>
      <c r="E631" s="16"/>
    </row>
    <row r="632" spans="1:5" s="655" customFormat="1" ht="28">
      <c r="A632" s="422"/>
      <c r="B632" s="678" t="s">
        <v>2285</v>
      </c>
      <c r="C632" s="437"/>
      <c r="D632" s="445" t="s">
        <v>2286</v>
      </c>
      <c r="E632" s="438"/>
    </row>
    <row r="633" spans="1:5" s="655" customFormat="1">
      <c r="A633" s="422"/>
      <c r="B633" s="678"/>
      <c r="C633" s="439" t="s">
        <v>45</v>
      </c>
      <c r="D633" s="446"/>
      <c r="E633" s="16"/>
    </row>
    <row r="634" spans="1:5" s="655" customFormat="1">
      <c r="A634" s="422"/>
      <c r="B634" s="678"/>
      <c r="C634" s="439" t="s">
        <v>46</v>
      </c>
      <c r="D634" s="446"/>
      <c r="E634" s="16"/>
    </row>
    <row r="635" spans="1:5" s="655" customFormat="1">
      <c r="A635" s="422"/>
      <c r="B635" s="678"/>
      <c r="C635" s="439" t="s">
        <v>47</v>
      </c>
      <c r="D635" s="446"/>
      <c r="E635" s="16"/>
    </row>
    <row r="636" spans="1:5" s="655" customFormat="1">
      <c r="A636" s="422"/>
      <c r="B636" s="678"/>
      <c r="C636" s="439" t="s">
        <v>48</v>
      </c>
      <c r="D636" s="446"/>
      <c r="E636" s="16"/>
    </row>
    <row r="637" spans="1:5" s="655" customFormat="1">
      <c r="A637" s="422"/>
      <c r="B637" s="678"/>
      <c r="C637" s="439" t="s">
        <v>49</v>
      </c>
      <c r="D637" s="446"/>
      <c r="E637" s="16"/>
    </row>
    <row r="638" spans="1:5" s="655" customFormat="1" ht="28">
      <c r="A638" s="422"/>
      <c r="B638" s="678" t="s">
        <v>2287</v>
      </c>
      <c r="C638" s="437"/>
      <c r="D638" s="445" t="s">
        <v>2288</v>
      </c>
      <c r="E638" s="438"/>
    </row>
    <row r="639" spans="1:5" s="655" customFormat="1">
      <c r="A639" s="422"/>
      <c r="B639" s="678"/>
      <c r="C639" s="439" t="s">
        <v>45</v>
      </c>
      <c r="D639" s="446"/>
      <c r="E639" s="16"/>
    </row>
    <row r="640" spans="1:5" s="655" customFormat="1">
      <c r="A640" s="422"/>
      <c r="B640" s="678"/>
      <c r="C640" s="439" t="s">
        <v>46</v>
      </c>
      <c r="D640" s="446"/>
      <c r="E640" s="16"/>
    </row>
    <row r="641" spans="1:5" s="655" customFormat="1">
      <c r="A641" s="422"/>
      <c r="B641" s="678"/>
      <c r="C641" s="439" t="s">
        <v>47</v>
      </c>
      <c r="D641" s="446"/>
      <c r="E641" s="16"/>
    </row>
    <row r="642" spans="1:5" s="655" customFormat="1">
      <c r="A642" s="422"/>
      <c r="B642" s="678"/>
      <c r="C642" s="439" t="s">
        <v>48</v>
      </c>
      <c r="D642" s="446"/>
      <c r="E642" s="16"/>
    </row>
    <row r="643" spans="1:5" s="655" customFormat="1">
      <c r="A643" s="422"/>
      <c r="B643" s="678"/>
      <c r="C643" s="439" t="s">
        <v>49</v>
      </c>
      <c r="D643" s="446"/>
      <c r="E643" s="16"/>
    </row>
    <row r="644" spans="1:5" s="655" customFormat="1" ht="28">
      <c r="A644" s="422"/>
      <c r="B644" s="678">
        <v>14.4</v>
      </c>
      <c r="C644" s="437"/>
      <c r="D644" s="445" t="s">
        <v>2289</v>
      </c>
      <c r="E644" s="438"/>
    </row>
    <row r="645" spans="1:5" s="655" customFormat="1">
      <c r="A645" s="422"/>
      <c r="B645" s="678"/>
      <c r="C645" s="439" t="s">
        <v>45</v>
      </c>
      <c r="D645" s="446"/>
      <c r="E645" s="16"/>
    </row>
    <row r="646" spans="1:5" s="655" customFormat="1">
      <c r="A646" s="422"/>
      <c r="B646" s="678"/>
      <c r="C646" s="439" t="s">
        <v>46</v>
      </c>
      <c r="D646" s="446"/>
      <c r="E646" s="16"/>
    </row>
    <row r="647" spans="1:5" s="655" customFormat="1">
      <c r="A647" s="422"/>
      <c r="B647" s="678"/>
      <c r="C647" s="439" t="s">
        <v>47</v>
      </c>
      <c r="D647" s="446"/>
      <c r="E647" s="16"/>
    </row>
    <row r="648" spans="1:5" s="655" customFormat="1">
      <c r="A648" s="422"/>
      <c r="B648" s="678"/>
      <c r="C648" s="439" t="s">
        <v>48</v>
      </c>
      <c r="D648" s="446"/>
      <c r="E648" s="16"/>
    </row>
    <row r="649" spans="1:5" s="655" customFormat="1">
      <c r="A649" s="422"/>
      <c r="B649" s="678"/>
      <c r="C649" s="439" t="s">
        <v>49</v>
      </c>
      <c r="D649" s="446"/>
      <c r="E649" s="16"/>
    </row>
    <row r="650" spans="1:5" s="655" customFormat="1">
      <c r="A650" s="422"/>
      <c r="B650" s="678">
        <v>14.5</v>
      </c>
      <c r="C650" s="437"/>
      <c r="D650" s="445" t="s">
        <v>2290</v>
      </c>
      <c r="E650" s="438"/>
    </row>
    <row r="651" spans="1:5" s="655" customFormat="1">
      <c r="A651" s="422"/>
      <c r="B651" s="678"/>
      <c r="C651" s="439" t="s">
        <v>45</v>
      </c>
      <c r="D651" s="446"/>
      <c r="E651" s="16"/>
    </row>
    <row r="652" spans="1:5" s="655" customFormat="1">
      <c r="A652" s="422"/>
      <c r="B652" s="678"/>
      <c r="C652" s="439" t="s">
        <v>46</v>
      </c>
      <c r="D652" s="446"/>
      <c r="E652" s="16"/>
    </row>
    <row r="653" spans="1:5" s="655" customFormat="1">
      <c r="A653" s="422"/>
      <c r="B653" s="678"/>
      <c r="C653" s="439" t="s">
        <v>47</v>
      </c>
      <c r="D653" s="446"/>
      <c r="E653" s="16"/>
    </row>
    <row r="654" spans="1:5" s="655" customFormat="1">
      <c r="A654" s="422"/>
      <c r="B654" s="678"/>
      <c r="C654" s="439" t="s">
        <v>48</v>
      </c>
      <c r="D654" s="446"/>
      <c r="E654" s="16"/>
    </row>
    <row r="655" spans="1:5" s="655" customFormat="1">
      <c r="A655" s="422"/>
      <c r="B655" s="678"/>
      <c r="C655" s="439" t="s">
        <v>49</v>
      </c>
      <c r="D655" s="446"/>
      <c r="E655" s="16"/>
    </row>
    <row r="656" spans="1:5" s="655" customFormat="1" ht="42">
      <c r="A656" s="422"/>
      <c r="B656" s="678">
        <v>14.6</v>
      </c>
      <c r="C656" s="437"/>
      <c r="D656" s="445" t="s">
        <v>2291</v>
      </c>
      <c r="E656" s="438"/>
    </row>
    <row r="657" spans="1:5" s="655" customFormat="1">
      <c r="A657" s="422"/>
      <c r="B657" s="678"/>
      <c r="C657" s="439" t="s">
        <v>45</v>
      </c>
      <c r="D657" s="446"/>
      <c r="E657" s="16"/>
    </row>
    <row r="658" spans="1:5" s="655" customFormat="1">
      <c r="A658" s="422"/>
      <c r="B658" s="678"/>
      <c r="C658" s="439" t="s">
        <v>46</v>
      </c>
      <c r="D658" s="446"/>
      <c r="E658" s="16"/>
    </row>
    <row r="659" spans="1:5" s="655" customFormat="1">
      <c r="A659" s="422"/>
      <c r="B659" s="678"/>
      <c r="C659" s="439" t="s">
        <v>47</v>
      </c>
      <c r="D659" s="446"/>
      <c r="E659" s="16"/>
    </row>
    <row r="660" spans="1:5" s="655" customFormat="1">
      <c r="A660" s="422"/>
      <c r="B660" s="678"/>
      <c r="C660" s="439" t="s">
        <v>48</v>
      </c>
      <c r="D660" s="446"/>
      <c r="E660" s="16"/>
    </row>
    <row r="661" spans="1:5" s="655" customFormat="1">
      <c r="A661" s="422"/>
      <c r="B661" s="678"/>
      <c r="C661" s="439" t="s">
        <v>49</v>
      </c>
      <c r="D661" s="446"/>
      <c r="E661" s="16"/>
    </row>
    <row r="662" spans="1:5" s="655" customFormat="1" ht="35.15" customHeight="1">
      <c r="A662" s="422"/>
      <c r="B662" s="678"/>
      <c r="C662" s="440"/>
      <c r="D662" s="447" t="s">
        <v>2292</v>
      </c>
      <c r="E662" s="440"/>
    </row>
    <row r="663" spans="1:5" s="655" customFormat="1" ht="42">
      <c r="A663" s="422"/>
      <c r="B663" s="678">
        <v>14.7</v>
      </c>
      <c r="C663" s="437"/>
      <c r="D663" s="445" t="s">
        <v>2293</v>
      </c>
      <c r="E663" s="438"/>
    </row>
    <row r="664" spans="1:5" s="655" customFormat="1">
      <c r="A664" s="422"/>
      <c r="B664" s="678"/>
      <c r="C664" s="439" t="s">
        <v>45</v>
      </c>
      <c r="D664" s="446"/>
      <c r="E664" s="16"/>
    </row>
    <row r="665" spans="1:5" s="655" customFormat="1">
      <c r="A665" s="422"/>
      <c r="B665" s="678"/>
      <c r="C665" s="439" t="s">
        <v>46</v>
      </c>
      <c r="D665" s="446"/>
      <c r="E665" s="16"/>
    </row>
    <row r="666" spans="1:5" s="655" customFormat="1">
      <c r="A666" s="422"/>
      <c r="B666" s="678"/>
      <c r="C666" s="439" t="s">
        <v>47</v>
      </c>
      <c r="D666" s="446"/>
      <c r="E666" s="16"/>
    </row>
    <row r="667" spans="1:5" s="655" customFormat="1">
      <c r="A667" s="422"/>
      <c r="B667" s="678"/>
      <c r="C667" s="439" t="s">
        <v>48</v>
      </c>
      <c r="D667" s="446"/>
      <c r="E667" s="16"/>
    </row>
    <row r="668" spans="1:5" s="655" customFormat="1">
      <c r="A668" s="422"/>
      <c r="B668" s="678"/>
      <c r="C668" s="439" t="s">
        <v>49</v>
      </c>
      <c r="D668" s="446"/>
      <c r="E668" s="16"/>
    </row>
    <row r="669" spans="1:5" s="655" customFormat="1" ht="28">
      <c r="A669" s="422"/>
      <c r="B669" s="678">
        <v>14.8</v>
      </c>
      <c r="C669" s="437"/>
      <c r="D669" s="445" t="s">
        <v>2294</v>
      </c>
      <c r="E669" s="438"/>
    </row>
    <row r="670" spans="1:5" s="655" customFormat="1">
      <c r="A670" s="422"/>
      <c r="B670" s="678"/>
      <c r="C670" s="439" t="s">
        <v>45</v>
      </c>
      <c r="D670" s="446"/>
      <c r="E670" s="16"/>
    </row>
    <row r="671" spans="1:5" s="655" customFormat="1">
      <c r="A671" s="422"/>
      <c r="B671" s="678"/>
      <c r="C671" s="439" t="s">
        <v>46</v>
      </c>
      <c r="D671" s="446"/>
      <c r="E671" s="16"/>
    </row>
    <row r="672" spans="1:5" s="655" customFormat="1">
      <c r="A672" s="422"/>
      <c r="B672" s="678"/>
      <c r="C672" s="439" t="s">
        <v>47</v>
      </c>
      <c r="D672" s="446"/>
      <c r="E672" s="16"/>
    </row>
    <row r="673" spans="1:5" s="655" customFormat="1">
      <c r="A673" s="422"/>
      <c r="B673" s="678"/>
      <c r="C673" s="439" t="s">
        <v>48</v>
      </c>
      <c r="D673" s="446"/>
      <c r="E673" s="16"/>
    </row>
    <row r="674" spans="1:5" s="655" customFormat="1">
      <c r="A674" s="422"/>
      <c r="B674" s="678"/>
      <c r="C674" s="439" t="s">
        <v>49</v>
      </c>
      <c r="D674" s="446"/>
      <c r="E674" s="16"/>
    </row>
    <row r="675" spans="1:5" s="655" customFormat="1">
      <c r="A675" s="422"/>
      <c r="B675" s="678">
        <v>14.1</v>
      </c>
      <c r="C675" s="437"/>
      <c r="D675" s="445" t="s">
        <v>2295</v>
      </c>
      <c r="E675" s="438"/>
    </row>
    <row r="676" spans="1:5" s="655" customFormat="1">
      <c r="A676" s="422"/>
      <c r="B676" s="678"/>
      <c r="C676" s="439" t="s">
        <v>45</v>
      </c>
      <c r="D676" s="446"/>
      <c r="E676" s="16"/>
    </row>
    <row r="677" spans="1:5" s="655" customFormat="1">
      <c r="A677" s="422"/>
      <c r="B677" s="678"/>
      <c r="C677" s="439" t="s">
        <v>46</v>
      </c>
      <c r="D677" s="446"/>
      <c r="E677" s="16"/>
    </row>
    <row r="678" spans="1:5" s="655" customFormat="1">
      <c r="A678" s="422"/>
      <c r="B678" s="678"/>
      <c r="C678" s="439" t="s">
        <v>47</v>
      </c>
      <c r="D678" s="446"/>
      <c r="E678" s="16"/>
    </row>
    <row r="679" spans="1:5" s="655" customFormat="1">
      <c r="A679" s="422"/>
      <c r="B679" s="678"/>
      <c r="C679" s="439" t="s">
        <v>48</v>
      </c>
      <c r="D679" s="446"/>
      <c r="E679" s="16"/>
    </row>
    <row r="680" spans="1:5" s="655" customFormat="1">
      <c r="A680" s="422"/>
      <c r="B680" s="678"/>
      <c r="C680" s="439" t="s">
        <v>49</v>
      </c>
      <c r="D680" s="446"/>
      <c r="E680" s="16"/>
    </row>
    <row r="681" spans="1:5" s="655" customFormat="1">
      <c r="A681" s="422"/>
      <c r="B681" s="678">
        <v>15</v>
      </c>
      <c r="C681" s="440"/>
      <c r="D681" s="447" t="s">
        <v>2296</v>
      </c>
      <c r="E681" s="440"/>
    </row>
    <row r="682" spans="1:5" s="655" customFormat="1" ht="42">
      <c r="A682" s="422"/>
      <c r="B682" s="678"/>
      <c r="C682" s="440"/>
      <c r="D682" s="672" t="s">
        <v>2297</v>
      </c>
      <c r="E682" s="440"/>
    </row>
    <row r="683" spans="1:5" s="655" customFormat="1" ht="56">
      <c r="A683" s="422"/>
      <c r="B683" s="678">
        <v>15.1</v>
      </c>
      <c r="C683" s="437"/>
      <c r="D683" s="671" t="s">
        <v>2298</v>
      </c>
      <c r="E683" s="438"/>
    </row>
    <row r="684" spans="1:5" s="655" customFormat="1">
      <c r="A684" s="422"/>
      <c r="B684" s="678"/>
      <c r="C684" s="439"/>
      <c r="D684" s="446"/>
      <c r="E684" s="16"/>
    </row>
    <row r="685" spans="1:5" s="655" customFormat="1">
      <c r="A685" s="422"/>
      <c r="B685" s="678"/>
      <c r="C685" s="439"/>
      <c r="D685" s="446"/>
      <c r="E685" s="16"/>
    </row>
    <row r="686" spans="1:5" s="655" customFormat="1">
      <c r="A686" s="422"/>
      <c r="B686" s="678"/>
      <c r="C686" s="439"/>
      <c r="D686" s="446"/>
      <c r="E686" s="16"/>
    </row>
    <row r="687" spans="1:5" s="655" customFormat="1">
      <c r="A687" s="422"/>
      <c r="B687" s="678"/>
      <c r="C687" s="439"/>
      <c r="D687" s="446"/>
      <c r="E687" s="16"/>
    </row>
    <row r="688" spans="1:5" s="655" customFormat="1">
      <c r="A688" s="422"/>
      <c r="B688" s="678"/>
      <c r="C688" s="439"/>
      <c r="D688" s="446"/>
      <c r="E688" s="16"/>
    </row>
    <row r="689" spans="1:5" s="655" customFormat="1" ht="28">
      <c r="A689" s="422"/>
      <c r="B689" s="678" t="s">
        <v>2299</v>
      </c>
      <c r="C689" s="437"/>
      <c r="D689" s="445" t="s">
        <v>2300</v>
      </c>
      <c r="E689" s="438"/>
    </row>
    <row r="690" spans="1:5" s="655" customFormat="1">
      <c r="A690" s="422"/>
      <c r="B690" s="678"/>
      <c r="C690" s="439"/>
      <c r="D690" s="446"/>
      <c r="E690" s="16"/>
    </row>
    <row r="691" spans="1:5" s="655" customFormat="1">
      <c r="A691" s="422"/>
      <c r="B691" s="678"/>
      <c r="C691" s="439"/>
      <c r="D691" s="446"/>
      <c r="E691" s="16"/>
    </row>
    <row r="692" spans="1:5" s="655" customFormat="1">
      <c r="A692" s="422"/>
      <c r="B692" s="678"/>
      <c r="C692" s="439"/>
      <c r="D692" s="446"/>
      <c r="E692" s="16"/>
    </row>
    <row r="693" spans="1:5" s="655" customFormat="1">
      <c r="A693" s="422"/>
      <c r="B693" s="678"/>
      <c r="C693" s="439"/>
      <c r="D693" s="446"/>
      <c r="E693" s="16"/>
    </row>
    <row r="694" spans="1:5" s="655" customFormat="1">
      <c r="A694" s="422"/>
      <c r="B694" s="678"/>
      <c r="C694" s="439"/>
      <c r="D694" s="446"/>
      <c r="E694" s="16"/>
    </row>
  </sheetData>
  <mergeCells count="3">
    <mergeCell ref="C12:E12"/>
    <mergeCell ref="C91:E91"/>
    <mergeCell ref="C298:E298"/>
  </mergeCells>
  <pageMargins left="0.7" right="0.7" top="0.75" bottom="0.75" header="0.3" footer="0.3"/>
  <pageSetup paperSize="9" orientation="portrait" r:id="rId1"/>
  <legacyDrawing r:id="rId2"/>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358C72-0819-41E6-A737-197E3271FE14}">
  <dimension ref="A1:AA354"/>
  <sheetViews>
    <sheetView topLeftCell="B4" zoomScaleNormal="100" workbookViewId="0">
      <selection activeCell="Q13" sqref="Q13"/>
    </sheetView>
  </sheetViews>
  <sheetFormatPr defaultColWidth="9" defaultRowHeight="14"/>
  <cols>
    <col min="1" max="1" width="8" style="508" customWidth="1"/>
    <col min="2" max="2" width="7.1796875" style="508" customWidth="1"/>
    <col min="3" max="3" width="28.1796875" style="508" customWidth="1"/>
    <col min="4" max="4" width="36.7265625" style="508" customWidth="1"/>
    <col min="5" max="5" width="9.7265625" style="508" customWidth="1"/>
    <col min="6" max="6" width="30.7265625" style="508" customWidth="1"/>
    <col min="7" max="7" width="12.26953125" style="508" customWidth="1"/>
    <col min="8" max="8" width="29.26953125" style="508" customWidth="1"/>
    <col min="9" max="9" width="7.1796875" style="508" customWidth="1"/>
    <col min="10" max="10" width="12.81640625" style="508" customWidth="1"/>
    <col min="11" max="11" width="3" style="508" customWidth="1"/>
    <col min="12" max="26" width="9" style="422"/>
    <col min="27" max="27" width="0" style="422" hidden="1" customWidth="1"/>
    <col min="28" max="16384" width="9" style="422"/>
  </cols>
  <sheetData>
    <row r="1" spans="1:13" s="28" customFormat="1" ht="21" hidden="1" customHeight="1">
      <c r="A1" s="1122" t="s">
        <v>212</v>
      </c>
      <c r="B1" s="1122"/>
      <c r="C1" s="1122"/>
      <c r="D1" s="1122"/>
      <c r="E1" s="123"/>
      <c r="F1" s="123"/>
      <c r="G1" s="123"/>
      <c r="H1" s="123"/>
      <c r="I1" s="123"/>
      <c r="J1" s="123"/>
      <c r="K1" s="123"/>
      <c r="M1" s="28" t="s">
        <v>213</v>
      </c>
    </row>
    <row r="2" spans="1:13" s="28" customFormat="1" ht="13.5" hidden="1" customHeight="1">
      <c r="A2" s="123"/>
      <c r="B2" s="123"/>
      <c r="C2" s="123"/>
      <c r="D2" s="123"/>
      <c r="E2" s="123"/>
      <c r="F2" s="123"/>
      <c r="G2" s="123"/>
      <c r="H2" s="123"/>
      <c r="I2" s="123"/>
      <c r="J2" s="123"/>
      <c r="K2" s="123"/>
      <c r="M2" s="28" t="s">
        <v>214</v>
      </c>
    </row>
    <row r="3" spans="1:13" s="28" customFormat="1" hidden="1">
      <c r="A3" s="123"/>
      <c r="B3" s="123"/>
      <c r="C3" s="123"/>
      <c r="D3" s="123"/>
      <c r="E3" s="123"/>
      <c r="F3" s="123"/>
      <c r="G3" s="123"/>
      <c r="H3" s="123"/>
      <c r="I3" s="123"/>
      <c r="J3" s="123"/>
      <c r="K3" s="123"/>
      <c r="M3" s="28" t="s">
        <v>215</v>
      </c>
    </row>
    <row r="4" spans="1:13" s="108" customFormat="1" ht="24" customHeight="1">
      <c r="A4" s="306">
        <v>2</v>
      </c>
      <c r="B4" s="307" t="s">
        <v>2301</v>
      </c>
      <c r="C4" s="307"/>
      <c r="D4" s="308"/>
      <c r="E4" s="1123" t="str">
        <f>Cover!D3</f>
        <v>Ottawa Valley Forest</v>
      </c>
      <c r="F4" s="1123"/>
      <c r="G4" s="1123"/>
      <c r="H4" s="308" t="str">
        <f>Cover!D7</f>
        <v>SA-FM/COC-002701</v>
      </c>
      <c r="I4" s="308"/>
      <c r="J4" s="310"/>
      <c r="K4" s="107"/>
    </row>
    <row r="5" spans="1:13" s="108" customFormat="1" ht="24" customHeight="1">
      <c r="A5" s="306"/>
      <c r="B5" s="307" t="s">
        <v>2302</v>
      </c>
      <c r="C5" s="307"/>
      <c r="D5" s="308"/>
      <c r="E5" s="717"/>
      <c r="F5" s="717"/>
      <c r="G5" s="717"/>
      <c r="H5" s="308"/>
      <c r="I5" s="308"/>
      <c r="J5" s="310"/>
      <c r="K5" s="107"/>
    </row>
    <row r="6" spans="1:13" s="108" customFormat="1" ht="24" customHeight="1">
      <c r="A6" s="306"/>
      <c r="B6" s="503" t="s">
        <v>2303</v>
      </c>
      <c r="C6" s="504"/>
      <c r="D6" s="505"/>
      <c r="E6" s="718"/>
      <c r="F6" s="718"/>
      <c r="G6" s="718"/>
      <c r="H6" s="506"/>
      <c r="I6" s="308"/>
      <c r="J6" s="310"/>
      <c r="K6" s="107"/>
    </row>
    <row r="7" spans="1:13" s="108" customFormat="1" ht="36" customHeight="1">
      <c r="A7" s="306"/>
      <c r="B7" s="1124" t="s">
        <v>2304</v>
      </c>
      <c r="C7" s="1125"/>
      <c r="D7" s="1125"/>
      <c r="E7" s="1125"/>
      <c r="F7" s="1125"/>
      <c r="G7" s="1125"/>
      <c r="H7" s="1126"/>
      <c r="I7" s="308"/>
      <c r="J7" s="310"/>
      <c r="K7" s="107"/>
    </row>
    <row r="8" spans="1:13" ht="30" customHeight="1">
      <c r="A8" s="719" t="s">
        <v>218</v>
      </c>
      <c r="B8" s="719" t="s">
        <v>219</v>
      </c>
      <c r="C8" s="719" t="s">
        <v>2305</v>
      </c>
      <c r="D8" s="719" t="s">
        <v>2306</v>
      </c>
      <c r="E8" s="719" t="s">
        <v>221</v>
      </c>
      <c r="F8" s="719" t="s">
        <v>222</v>
      </c>
      <c r="G8" s="719" t="s">
        <v>223</v>
      </c>
      <c r="H8" s="719" t="s">
        <v>2307</v>
      </c>
      <c r="I8" s="719" t="s">
        <v>225</v>
      </c>
      <c r="J8" s="310" t="s">
        <v>226</v>
      </c>
      <c r="K8" s="21"/>
    </row>
    <row r="9" spans="1:13">
      <c r="A9" s="1127" t="s">
        <v>227</v>
      </c>
      <c r="B9" s="1128"/>
      <c r="C9" s="1128"/>
      <c r="D9" s="1128"/>
      <c r="E9" s="1128"/>
      <c r="F9" s="1128"/>
      <c r="G9" s="1128"/>
      <c r="H9" s="1128"/>
      <c r="I9" s="1128"/>
      <c r="J9" s="1128"/>
      <c r="K9" s="21"/>
    </row>
    <row r="10" spans="1:13">
      <c r="A10" s="22" t="s">
        <v>235</v>
      </c>
      <c r="B10" s="697"/>
      <c r="C10" s="697"/>
      <c r="D10" s="697"/>
      <c r="E10" s="697"/>
      <c r="F10" s="697"/>
      <c r="G10" s="697"/>
      <c r="H10" s="697"/>
      <c r="I10" s="697"/>
      <c r="J10" s="697"/>
      <c r="K10" s="21"/>
    </row>
    <row r="11" spans="1:13" ht="126">
      <c r="A11" s="23" t="s">
        <v>2308</v>
      </c>
      <c r="B11" s="23" t="s">
        <v>214</v>
      </c>
      <c r="C11" s="510" t="s">
        <v>248</v>
      </c>
      <c r="D11" s="449" t="s">
        <v>2309</v>
      </c>
      <c r="E11" s="23" t="s">
        <v>2310</v>
      </c>
      <c r="F11" s="23" t="s">
        <v>2311</v>
      </c>
      <c r="G11" s="23" t="s">
        <v>246</v>
      </c>
      <c r="H11" s="23" t="s">
        <v>2312</v>
      </c>
      <c r="I11" s="23" t="s">
        <v>237</v>
      </c>
      <c r="J11" s="502">
        <v>43792</v>
      </c>
      <c r="K11" s="24"/>
    </row>
    <row r="12" spans="1:13" ht="154">
      <c r="A12" s="23" t="s">
        <v>2313</v>
      </c>
      <c r="B12" s="138" t="s">
        <v>214</v>
      </c>
      <c r="C12" s="510" t="s">
        <v>248</v>
      </c>
      <c r="D12" s="297" t="s">
        <v>2314</v>
      </c>
      <c r="E12" s="138" t="s">
        <v>231</v>
      </c>
      <c r="F12" s="138" t="s">
        <v>2315</v>
      </c>
      <c r="G12" s="138" t="s">
        <v>246</v>
      </c>
      <c r="H12" s="23" t="s">
        <v>2316</v>
      </c>
      <c r="I12" s="138" t="s">
        <v>237</v>
      </c>
      <c r="J12" s="502">
        <v>43792</v>
      </c>
      <c r="K12" s="26"/>
    </row>
    <row r="13" spans="1:13" ht="182">
      <c r="A13" s="509" t="s">
        <v>2317</v>
      </c>
      <c r="B13" s="138" t="s">
        <v>215</v>
      </c>
      <c r="C13" s="510" t="s">
        <v>236</v>
      </c>
      <c r="D13" s="509" t="s">
        <v>2318</v>
      </c>
      <c r="E13" s="511" t="s">
        <v>2319</v>
      </c>
      <c r="F13" s="509" t="s">
        <v>2320</v>
      </c>
      <c r="G13" s="509" t="s">
        <v>2321</v>
      </c>
      <c r="H13" s="509"/>
      <c r="I13" s="512" t="s">
        <v>234</v>
      </c>
      <c r="J13" s="297" t="s">
        <v>2322</v>
      </c>
      <c r="K13" s="26"/>
    </row>
    <row r="14" spans="1:13" ht="15" customHeight="1">
      <c r="A14" s="973" t="s">
        <v>242</v>
      </c>
      <c r="B14" s="974"/>
      <c r="C14" s="974"/>
      <c r="D14" s="974"/>
      <c r="E14" s="974"/>
      <c r="F14" s="974"/>
      <c r="G14" s="974"/>
      <c r="H14" s="974"/>
      <c r="I14" s="974"/>
      <c r="J14" s="975"/>
      <c r="K14" s="26"/>
    </row>
    <row r="15" spans="1:13" ht="28">
      <c r="A15" s="25" t="s">
        <v>2308</v>
      </c>
      <c r="B15" s="23" t="s">
        <v>214</v>
      </c>
      <c r="C15" s="507" t="s">
        <v>241</v>
      </c>
      <c r="D15" s="23"/>
      <c r="E15" s="23"/>
      <c r="F15" s="23"/>
      <c r="G15" s="23"/>
      <c r="H15" s="23"/>
      <c r="I15" s="23" t="s">
        <v>234</v>
      </c>
      <c r="J15" s="23" t="s">
        <v>2322</v>
      </c>
      <c r="K15" s="26"/>
    </row>
    <row r="16" spans="1:13" ht="28">
      <c r="A16" s="138" t="s">
        <v>2313</v>
      </c>
      <c r="B16" s="138" t="s">
        <v>215</v>
      </c>
      <c r="C16" s="507" t="s">
        <v>241</v>
      </c>
      <c r="D16" s="138"/>
      <c r="E16" s="138"/>
      <c r="F16" s="138"/>
      <c r="G16" s="138"/>
      <c r="H16" s="138"/>
      <c r="I16" s="138" t="s">
        <v>2323</v>
      </c>
      <c r="J16" s="138" t="s">
        <v>2322</v>
      </c>
      <c r="K16" s="695"/>
    </row>
    <row r="17" spans="1:10" ht="25">
      <c r="A17" s="16"/>
      <c r="B17" s="23"/>
      <c r="C17" s="507" t="s">
        <v>241</v>
      </c>
      <c r="D17" s="19"/>
      <c r="E17" s="19"/>
      <c r="F17" s="19"/>
      <c r="G17" s="19"/>
      <c r="H17" s="19"/>
      <c r="I17" s="16"/>
      <c r="J17" s="16"/>
    </row>
    <row r="18" spans="1:10" ht="25">
      <c r="A18" s="16"/>
      <c r="B18" s="23"/>
      <c r="C18" s="507" t="s">
        <v>241</v>
      </c>
      <c r="D18" s="19"/>
      <c r="E18" s="19"/>
      <c r="F18" s="19"/>
      <c r="G18" s="19"/>
      <c r="H18" s="19"/>
      <c r="I18" s="16"/>
      <c r="J18" s="16"/>
    </row>
    <row r="19" spans="1:10" ht="25">
      <c r="A19" s="16"/>
      <c r="B19" s="23"/>
      <c r="C19" s="507" t="s">
        <v>241</v>
      </c>
      <c r="D19" s="19"/>
      <c r="E19" s="19"/>
      <c r="F19" s="19"/>
      <c r="G19" s="18"/>
      <c r="H19" s="19"/>
      <c r="I19" s="16"/>
      <c r="J19" s="16"/>
    </row>
    <row r="20" spans="1:10" ht="25">
      <c r="A20" s="16"/>
      <c r="B20" s="23"/>
      <c r="C20" s="507" t="s">
        <v>241</v>
      </c>
      <c r="D20" s="19"/>
      <c r="E20" s="19"/>
      <c r="F20" s="19"/>
      <c r="G20" s="19"/>
      <c r="H20" s="19"/>
      <c r="I20" s="16"/>
      <c r="J20" s="16"/>
    </row>
    <row r="21" spans="1:10" ht="25">
      <c r="A21" s="16"/>
      <c r="B21" s="23"/>
      <c r="C21" s="507" t="s">
        <v>241</v>
      </c>
      <c r="D21" s="19"/>
      <c r="E21" s="19"/>
      <c r="F21" s="19"/>
      <c r="G21" s="19"/>
      <c r="H21" s="19"/>
      <c r="I21" s="16"/>
      <c r="J21" s="16"/>
    </row>
    <row r="22" spans="1:10">
      <c r="A22" s="40"/>
      <c r="B22" s="160"/>
      <c r="C22" s="160"/>
      <c r="D22" s="73"/>
      <c r="E22" s="696"/>
      <c r="F22" s="696"/>
      <c r="G22" s="696"/>
      <c r="H22" s="696"/>
      <c r="I22" s="695"/>
      <c r="J22" s="695"/>
    </row>
    <row r="23" spans="1:10">
      <c r="A23" s="40"/>
      <c r="B23" s="160"/>
      <c r="C23" s="160"/>
      <c r="D23" s="40"/>
      <c r="E23" s="695"/>
      <c r="F23" s="695"/>
      <c r="G23" s="695"/>
      <c r="H23" s="695"/>
      <c r="I23" s="695"/>
      <c r="J23" s="695"/>
    </row>
    <row r="24" spans="1:10">
      <c r="A24" s="40"/>
      <c r="B24" s="160"/>
      <c r="C24" s="160"/>
      <c r="D24" s="40"/>
      <c r="E24" s="695"/>
      <c r="F24" s="695"/>
      <c r="G24" s="695"/>
      <c r="H24" s="695"/>
      <c r="I24" s="695"/>
      <c r="J24" s="695"/>
    </row>
    <row r="25" spans="1:10">
      <c r="A25" s="40"/>
      <c r="B25" s="160"/>
      <c r="C25" s="160"/>
      <c r="D25" s="40"/>
      <c r="E25" s="695"/>
      <c r="F25" s="695"/>
      <c r="G25" s="695"/>
      <c r="H25" s="695"/>
      <c r="I25" s="695"/>
      <c r="J25" s="695"/>
    </row>
    <row r="26" spans="1:10">
      <c r="A26" s="40"/>
      <c r="B26" s="160"/>
      <c r="C26" s="160"/>
      <c r="D26" s="40"/>
      <c r="E26" s="695"/>
      <c r="F26" s="695"/>
      <c r="G26" s="695"/>
      <c r="H26" s="695"/>
      <c r="I26" s="695"/>
      <c r="J26" s="695"/>
    </row>
    <row r="27" spans="1:10">
      <c r="A27" s="40"/>
      <c r="B27" s="160"/>
      <c r="C27" s="160"/>
      <c r="D27" s="40"/>
      <c r="E27" s="695"/>
      <c r="F27" s="695"/>
      <c r="G27" s="695"/>
      <c r="H27" s="695"/>
      <c r="I27" s="695"/>
      <c r="J27" s="695"/>
    </row>
    <row r="28" spans="1:10">
      <c r="A28" s="40"/>
      <c r="B28" s="160"/>
      <c r="C28" s="160"/>
      <c r="D28" s="40"/>
      <c r="E28" s="695"/>
      <c r="F28" s="695"/>
      <c r="G28" s="695"/>
      <c r="H28" s="695"/>
      <c r="I28" s="695"/>
      <c r="J28" s="695"/>
    </row>
    <row r="29" spans="1:10">
      <c r="A29" s="40"/>
      <c r="B29" s="160"/>
      <c r="C29" s="160"/>
      <c r="D29" s="40"/>
      <c r="E29" s="695"/>
      <c r="F29" s="695"/>
      <c r="G29" s="695"/>
      <c r="H29" s="695"/>
      <c r="I29" s="695"/>
      <c r="J29" s="695"/>
    </row>
    <row r="30" spans="1:10">
      <c r="A30" s="40"/>
      <c r="B30" s="160"/>
      <c r="C30" s="160"/>
      <c r="D30" s="40"/>
      <c r="E30" s="695"/>
      <c r="F30" s="695"/>
      <c r="G30" s="695"/>
      <c r="H30" s="695"/>
      <c r="I30" s="695"/>
      <c r="J30" s="695"/>
    </row>
    <row r="31" spans="1:10">
      <c r="A31" s="40" t="s">
        <v>247</v>
      </c>
      <c r="B31" s="160"/>
      <c r="C31" s="160"/>
      <c r="D31" s="40"/>
      <c r="E31" s="695"/>
      <c r="F31" s="695"/>
      <c r="G31" s="695"/>
      <c r="H31" s="695"/>
      <c r="I31" s="695"/>
      <c r="J31" s="695"/>
    </row>
    <row r="32" spans="1:10">
      <c r="A32" s="40"/>
      <c r="B32" s="160"/>
      <c r="C32" s="160"/>
      <c r="D32" s="40"/>
      <c r="E32" s="695"/>
      <c r="F32" s="695"/>
      <c r="G32" s="695"/>
      <c r="H32" s="695"/>
      <c r="I32" s="695"/>
      <c r="J32" s="695"/>
    </row>
    <row r="33" spans="1:4">
      <c r="A33" s="40"/>
      <c r="B33" s="160"/>
      <c r="C33" s="160"/>
      <c r="D33" s="40"/>
    </row>
    <row r="34" spans="1:4">
      <c r="A34" s="40"/>
      <c r="B34" s="160"/>
      <c r="C34" s="160"/>
      <c r="D34" s="40"/>
    </row>
    <row r="35" spans="1:4">
      <c r="A35" s="40"/>
      <c r="B35" s="160"/>
      <c r="C35" s="160"/>
      <c r="D35" s="40"/>
    </row>
    <row r="36" spans="1:4">
      <c r="A36" s="40"/>
      <c r="B36" s="160"/>
      <c r="C36" s="160"/>
      <c r="D36" s="40"/>
    </row>
    <row r="37" spans="1:4">
      <c r="A37" s="40"/>
      <c r="B37" s="160"/>
      <c r="C37" s="160"/>
      <c r="D37" s="40"/>
    </row>
    <row r="38" spans="1:4">
      <c r="A38" s="40"/>
      <c r="B38" s="160"/>
      <c r="C38" s="160"/>
      <c r="D38" s="40"/>
    </row>
    <row r="39" spans="1:4">
      <c r="A39" s="40"/>
      <c r="B39" s="160"/>
      <c r="C39" s="160"/>
      <c r="D39" s="40"/>
    </row>
    <row r="40" spans="1:4">
      <c r="A40" s="40"/>
      <c r="B40" s="160"/>
      <c r="C40" s="160"/>
      <c r="D40" s="40"/>
    </row>
    <row r="41" spans="1:4">
      <c r="A41" s="40"/>
      <c r="B41" s="160"/>
      <c r="C41" s="160"/>
      <c r="D41" s="40"/>
    </row>
    <row r="42" spans="1:4">
      <c r="A42" s="40"/>
      <c r="B42" s="160"/>
      <c r="C42" s="160"/>
      <c r="D42" s="40"/>
    </row>
    <row r="43" spans="1:4">
      <c r="A43" s="40"/>
      <c r="B43" s="160"/>
      <c r="C43" s="160"/>
      <c r="D43" s="40"/>
    </row>
    <row r="44" spans="1:4">
      <c r="A44" s="40"/>
      <c r="B44" s="160"/>
      <c r="C44" s="160"/>
      <c r="D44" s="40"/>
    </row>
    <row r="45" spans="1:4">
      <c r="A45" s="40"/>
      <c r="B45" s="160"/>
      <c r="C45" s="160"/>
      <c r="D45" s="40"/>
    </row>
    <row r="46" spans="1:4">
      <c r="A46" s="40"/>
      <c r="B46" s="160"/>
      <c r="C46" s="160"/>
      <c r="D46" s="40"/>
    </row>
    <row r="47" spans="1:4">
      <c r="A47" s="40"/>
      <c r="B47" s="160"/>
      <c r="C47" s="160"/>
      <c r="D47" s="40"/>
    </row>
    <row r="48" spans="1:4">
      <c r="A48" s="40"/>
      <c r="B48" s="160"/>
      <c r="C48" s="160"/>
      <c r="D48" s="40"/>
    </row>
    <row r="49" spans="1:4">
      <c r="A49" s="40"/>
      <c r="B49" s="160"/>
      <c r="C49" s="160"/>
      <c r="D49" s="40"/>
    </row>
    <row r="50" spans="1:4">
      <c r="A50" s="40"/>
      <c r="B50" s="160"/>
      <c r="C50" s="160"/>
      <c r="D50" s="40"/>
    </row>
    <row r="51" spans="1:4">
      <c r="A51" s="40"/>
      <c r="B51" s="160"/>
      <c r="C51" s="160"/>
      <c r="D51" s="40"/>
    </row>
    <row r="52" spans="1:4">
      <c r="A52" s="40"/>
      <c r="B52" s="160"/>
      <c r="C52" s="160"/>
      <c r="D52" s="40"/>
    </row>
    <row r="53" spans="1:4">
      <c r="A53" s="40"/>
      <c r="B53" s="160"/>
      <c r="C53" s="160"/>
      <c r="D53" s="40"/>
    </row>
    <row r="54" spans="1:4">
      <c r="A54" s="40"/>
      <c r="B54" s="160"/>
      <c r="C54" s="160"/>
      <c r="D54" s="40"/>
    </row>
    <row r="55" spans="1:4">
      <c r="A55" s="40"/>
      <c r="B55" s="160"/>
      <c r="C55" s="160"/>
      <c r="D55" s="40"/>
    </row>
    <row r="56" spans="1:4">
      <c r="A56" s="40"/>
      <c r="B56" s="160"/>
      <c r="C56" s="160"/>
      <c r="D56" s="40"/>
    </row>
    <row r="57" spans="1:4">
      <c r="A57" s="40"/>
      <c r="B57" s="160"/>
      <c r="C57" s="160"/>
      <c r="D57" s="40"/>
    </row>
    <row r="58" spans="1:4">
      <c r="A58" s="695"/>
      <c r="B58" s="160"/>
      <c r="C58" s="160"/>
      <c r="D58" s="695"/>
    </row>
    <row r="59" spans="1:4">
      <c r="A59" s="695"/>
      <c r="B59" s="160"/>
      <c r="C59" s="160"/>
      <c r="D59" s="695"/>
    </row>
    <row r="60" spans="1:4">
      <c r="A60" s="695"/>
      <c r="B60" s="160"/>
      <c r="C60" s="160"/>
      <c r="D60" s="695"/>
    </row>
    <row r="61" spans="1:4">
      <c r="A61" s="695"/>
      <c r="B61" s="160"/>
      <c r="C61" s="160"/>
      <c r="D61" s="695"/>
    </row>
    <row r="62" spans="1:4">
      <c r="A62" s="695"/>
      <c r="B62" s="160"/>
      <c r="C62" s="160"/>
      <c r="D62" s="695"/>
    </row>
    <row r="63" spans="1:4">
      <c r="A63" s="695"/>
      <c r="B63" s="160"/>
      <c r="C63" s="160"/>
      <c r="D63" s="695"/>
    </row>
    <row r="64" spans="1:4">
      <c r="A64" s="695"/>
      <c r="B64" s="160"/>
      <c r="C64" s="160"/>
      <c r="D64" s="695"/>
    </row>
    <row r="65" spans="1:11" s="201" customFormat="1">
      <c r="A65" s="73"/>
      <c r="B65" s="160"/>
      <c r="C65" s="160"/>
      <c r="D65" s="73"/>
      <c r="E65" s="73"/>
      <c r="F65" s="73"/>
      <c r="G65" s="73"/>
      <c r="H65" s="73"/>
      <c r="I65" s="73"/>
      <c r="J65" s="73"/>
      <c r="K65" s="73"/>
    </row>
    <row r="66" spans="1:11" s="201" customFormat="1">
      <c r="A66" s="73"/>
      <c r="B66" s="160"/>
      <c r="C66" s="160"/>
      <c r="D66" s="73"/>
      <c r="E66" s="73"/>
      <c r="F66" s="73"/>
      <c r="G66" s="73"/>
      <c r="H66" s="73"/>
      <c r="I66" s="73"/>
      <c r="J66" s="73"/>
      <c r="K66" s="73"/>
    </row>
    <row r="67" spans="1:11" s="201" customFormat="1">
      <c r="A67" s="73"/>
      <c r="B67" s="160"/>
      <c r="C67" s="160"/>
      <c r="D67" s="73"/>
      <c r="E67" s="73"/>
      <c r="F67" s="73"/>
      <c r="G67" s="73"/>
      <c r="H67" s="73"/>
      <c r="I67" s="73"/>
      <c r="J67" s="73"/>
      <c r="K67" s="73"/>
    </row>
    <row r="68" spans="1:11" s="201" customFormat="1">
      <c r="A68" s="73"/>
      <c r="B68" s="160"/>
      <c r="C68" s="160"/>
      <c r="D68" s="73"/>
      <c r="E68" s="73"/>
      <c r="F68" s="73"/>
      <c r="G68" s="73"/>
      <c r="H68" s="73"/>
      <c r="I68" s="73"/>
      <c r="J68" s="73"/>
      <c r="K68" s="73"/>
    </row>
    <row r="69" spans="1:11" s="201" customFormat="1">
      <c r="A69" s="73"/>
      <c r="B69" s="160"/>
      <c r="C69" s="160"/>
      <c r="D69" s="73"/>
      <c r="E69" s="73"/>
      <c r="F69" s="73"/>
      <c r="G69" s="73"/>
      <c r="H69" s="73"/>
      <c r="I69" s="73"/>
      <c r="J69" s="73"/>
      <c r="K69" s="73"/>
    </row>
    <row r="70" spans="1:11" s="201" customFormat="1">
      <c r="A70" s="73"/>
      <c r="B70" s="160"/>
      <c r="C70" s="160"/>
      <c r="D70" s="73"/>
      <c r="E70" s="73"/>
      <c r="F70" s="73"/>
      <c r="G70" s="73"/>
      <c r="H70" s="73"/>
      <c r="I70" s="73"/>
      <c r="J70" s="73"/>
      <c r="K70" s="73"/>
    </row>
    <row r="71" spans="1:11" s="201" customFormat="1">
      <c r="A71" s="73"/>
      <c r="B71" s="160"/>
      <c r="C71" s="160"/>
      <c r="D71" s="73"/>
      <c r="E71" s="73"/>
      <c r="F71" s="73"/>
      <c r="G71" s="73"/>
      <c r="H71" s="73"/>
      <c r="I71" s="73"/>
      <c r="J71" s="73"/>
      <c r="K71" s="73"/>
    </row>
    <row r="72" spans="1:11" s="201" customFormat="1">
      <c r="A72" s="73"/>
      <c r="B72" s="160"/>
      <c r="C72" s="160"/>
      <c r="D72" s="73"/>
      <c r="E72" s="73"/>
      <c r="F72" s="73"/>
      <c r="G72" s="73"/>
      <c r="H72" s="73"/>
      <c r="I72" s="73"/>
      <c r="J72" s="73"/>
      <c r="K72" s="73"/>
    </row>
    <row r="73" spans="1:11" s="201" customFormat="1">
      <c r="A73" s="73"/>
      <c r="B73" s="160"/>
      <c r="C73" s="160"/>
      <c r="D73" s="73"/>
      <c r="E73" s="73"/>
      <c r="F73" s="73"/>
      <c r="G73" s="73"/>
      <c r="H73" s="73"/>
      <c r="I73" s="73"/>
      <c r="J73" s="73"/>
      <c r="K73" s="73"/>
    </row>
    <row r="74" spans="1:11" s="201" customFormat="1">
      <c r="A74" s="73"/>
      <c r="B74" s="160"/>
      <c r="C74" s="160"/>
      <c r="D74" s="73"/>
      <c r="E74" s="73"/>
      <c r="F74" s="73"/>
      <c r="G74" s="73"/>
      <c r="H74" s="73"/>
      <c r="I74" s="73"/>
      <c r="J74" s="73"/>
      <c r="K74" s="73"/>
    </row>
    <row r="75" spans="1:11" s="201" customFormat="1">
      <c r="A75" s="73"/>
      <c r="B75" s="160"/>
      <c r="C75" s="160"/>
      <c r="D75" s="73"/>
      <c r="E75" s="73"/>
      <c r="F75" s="73"/>
      <c r="G75" s="73"/>
      <c r="H75" s="73"/>
      <c r="I75" s="73"/>
      <c r="J75" s="73"/>
      <c r="K75" s="73"/>
    </row>
    <row r="76" spans="1:11" s="201" customFormat="1">
      <c r="A76" s="73"/>
      <c r="B76" s="160"/>
      <c r="C76" s="160"/>
      <c r="D76" s="73"/>
      <c r="E76" s="73"/>
      <c r="F76" s="73"/>
      <c r="G76" s="73"/>
      <c r="H76" s="73"/>
      <c r="I76" s="73"/>
      <c r="J76" s="73"/>
      <c r="K76" s="73"/>
    </row>
    <row r="77" spans="1:11" s="201" customFormat="1">
      <c r="A77" s="73"/>
      <c r="B77" s="160"/>
      <c r="C77" s="160"/>
      <c r="D77" s="73"/>
      <c r="E77" s="73"/>
      <c r="F77" s="73"/>
      <c r="G77" s="73"/>
      <c r="H77" s="73"/>
      <c r="I77" s="73"/>
      <c r="J77" s="73"/>
      <c r="K77" s="73"/>
    </row>
    <row r="78" spans="1:11" s="201" customFormat="1">
      <c r="A78" s="73"/>
      <c r="B78" s="160"/>
      <c r="C78" s="160"/>
      <c r="D78" s="73"/>
      <c r="E78" s="73"/>
      <c r="F78" s="73"/>
      <c r="G78" s="73"/>
      <c r="H78" s="73"/>
      <c r="I78" s="73"/>
      <c r="J78" s="73"/>
      <c r="K78" s="73"/>
    </row>
    <row r="79" spans="1:11" s="201" customFormat="1">
      <c r="A79" s="73"/>
      <c r="B79" s="160"/>
      <c r="C79" s="160"/>
      <c r="D79" s="73"/>
      <c r="E79" s="73"/>
      <c r="F79" s="73"/>
      <c r="G79" s="73"/>
      <c r="H79" s="73"/>
      <c r="I79" s="73"/>
      <c r="J79" s="73"/>
      <c r="K79" s="73"/>
    </row>
    <row r="80" spans="1:11" s="201" customFormat="1">
      <c r="A80" s="73"/>
      <c r="B80" s="160"/>
      <c r="C80" s="160"/>
      <c r="D80" s="73"/>
      <c r="E80" s="73"/>
      <c r="F80" s="73"/>
      <c r="G80" s="73"/>
      <c r="H80" s="73"/>
      <c r="I80" s="73"/>
      <c r="J80" s="73"/>
      <c r="K80" s="73"/>
    </row>
    <row r="81" spans="1:11" s="201" customFormat="1">
      <c r="A81" s="73"/>
      <c r="B81" s="160"/>
      <c r="C81" s="160"/>
      <c r="D81" s="73"/>
      <c r="E81" s="73"/>
      <c r="F81" s="73"/>
      <c r="G81" s="73"/>
      <c r="H81" s="73"/>
      <c r="I81" s="73"/>
      <c r="J81" s="73"/>
      <c r="K81" s="73"/>
    </row>
    <row r="82" spans="1:11" s="201" customFormat="1">
      <c r="A82" s="73"/>
      <c r="B82" s="160"/>
      <c r="C82" s="160"/>
      <c r="D82" s="73"/>
      <c r="E82" s="73"/>
      <c r="F82" s="73"/>
      <c r="G82" s="73"/>
      <c r="H82" s="73"/>
      <c r="I82" s="73"/>
      <c r="J82" s="73"/>
      <c r="K82" s="73"/>
    </row>
    <row r="83" spans="1:11" s="201" customFormat="1">
      <c r="A83" s="73"/>
      <c r="B83" s="160"/>
      <c r="C83" s="160"/>
      <c r="D83" s="73"/>
      <c r="E83" s="73"/>
      <c r="F83" s="73"/>
      <c r="G83" s="73"/>
      <c r="H83" s="73"/>
      <c r="I83" s="73"/>
      <c r="J83" s="73"/>
      <c r="K83" s="73"/>
    </row>
    <row r="84" spans="1:11" s="201" customFormat="1">
      <c r="A84" s="73"/>
      <c r="B84" s="160"/>
      <c r="C84" s="160"/>
      <c r="D84" s="73"/>
      <c r="E84" s="73"/>
      <c r="F84" s="73"/>
      <c r="G84" s="73"/>
      <c r="H84" s="73"/>
      <c r="I84" s="73"/>
      <c r="J84" s="73"/>
      <c r="K84" s="73"/>
    </row>
    <row r="85" spans="1:11" s="201" customFormat="1">
      <c r="A85" s="73"/>
      <c r="B85" s="160"/>
      <c r="C85" s="160"/>
      <c r="D85" s="73"/>
      <c r="E85" s="73"/>
      <c r="F85" s="73"/>
      <c r="G85" s="73"/>
      <c r="H85" s="73"/>
      <c r="I85" s="73"/>
      <c r="J85" s="73"/>
      <c r="K85" s="73"/>
    </row>
    <row r="86" spans="1:11" s="201" customFormat="1">
      <c r="A86" s="73"/>
      <c r="B86" s="160"/>
      <c r="C86" s="160"/>
      <c r="D86" s="73"/>
      <c r="E86" s="73"/>
      <c r="F86" s="73"/>
      <c r="G86" s="73"/>
      <c r="H86" s="73"/>
      <c r="I86" s="73"/>
      <c r="J86" s="73"/>
      <c r="K86" s="73"/>
    </row>
    <row r="87" spans="1:11" s="201" customFormat="1">
      <c r="A87" s="73"/>
      <c r="B87" s="160"/>
      <c r="C87" s="160"/>
      <c r="D87" s="73"/>
      <c r="E87" s="73"/>
      <c r="F87" s="73"/>
      <c r="G87" s="73"/>
      <c r="H87" s="73"/>
      <c r="I87" s="73"/>
      <c r="J87" s="73"/>
      <c r="K87" s="73"/>
    </row>
    <row r="88" spans="1:11" s="201" customFormat="1">
      <c r="A88" s="73"/>
      <c r="B88" s="160"/>
      <c r="C88" s="160"/>
      <c r="D88" s="73"/>
      <c r="E88" s="73"/>
      <c r="F88" s="73"/>
      <c r="G88" s="73"/>
      <c r="H88" s="73"/>
      <c r="I88" s="73"/>
      <c r="J88" s="73"/>
      <c r="K88" s="73"/>
    </row>
    <row r="89" spans="1:11" s="201" customFormat="1">
      <c r="A89" s="73"/>
      <c r="B89" s="160"/>
      <c r="C89" s="160"/>
      <c r="D89" s="73"/>
      <c r="E89" s="73"/>
      <c r="F89" s="73"/>
      <c r="G89" s="73"/>
      <c r="H89" s="73"/>
      <c r="I89" s="73"/>
      <c r="J89" s="73"/>
      <c r="K89" s="73"/>
    </row>
    <row r="90" spans="1:11" s="201" customFormat="1">
      <c r="A90" s="73"/>
      <c r="B90" s="160"/>
      <c r="C90" s="160"/>
      <c r="D90" s="73"/>
      <c r="E90" s="73"/>
      <c r="F90" s="73"/>
      <c r="G90" s="73"/>
      <c r="H90" s="73"/>
      <c r="I90" s="73"/>
      <c r="J90" s="73"/>
      <c r="K90" s="73"/>
    </row>
    <row r="91" spans="1:11" s="201" customFormat="1">
      <c r="A91" s="73"/>
      <c r="B91" s="160"/>
      <c r="C91" s="160"/>
      <c r="D91" s="73"/>
      <c r="E91" s="73"/>
      <c r="F91" s="73"/>
      <c r="G91" s="73"/>
      <c r="H91" s="73"/>
      <c r="I91" s="73"/>
      <c r="J91" s="73"/>
      <c r="K91" s="73"/>
    </row>
    <row r="92" spans="1:11" s="201" customFormat="1">
      <c r="A92" s="73"/>
      <c r="B92" s="160"/>
      <c r="C92" s="160"/>
      <c r="D92" s="73"/>
      <c r="E92" s="73"/>
      <c r="F92" s="73"/>
      <c r="G92" s="73"/>
      <c r="H92" s="73"/>
      <c r="I92" s="73"/>
      <c r="J92" s="73"/>
      <c r="K92" s="73"/>
    </row>
    <row r="93" spans="1:11" s="201" customFormat="1">
      <c r="A93" s="73"/>
      <c r="B93" s="160"/>
      <c r="C93" s="160"/>
      <c r="D93" s="73"/>
      <c r="E93" s="73"/>
      <c r="F93" s="73"/>
      <c r="G93" s="73"/>
      <c r="H93" s="73"/>
      <c r="I93" s="73"/>
      <c r="J93" s="73"/>
      <c r="K93" s="73"/>
    </row>
    <row r="94" spans="1:11" s="201" customFormat="1">
      <c r="A94" s="73"/>
      <c r="B94" s="160"/>
      <c r="C94" s="160"/>
      <c r="D94" s="73"/>
      <c r="E94" s="73"/>
      <c r="F94" s="73"/>
      <c r="G94" s="73"/>
      <c r="H94" s="73"/>
      <c r="I94" s="73"/>
      <c r="J94" s="73"/>
      <c r="K94" s="73"/>
    </row>
    <row r="95" spans="1:11" s="201" customFormat="1">
      <c r="A95" s="73"/>
      <c r="B95" s="160"/>
      <c r="C95" s="160"/>
      <c r="D95" s="73"/>
      <c r="E95" s="73"/>
      <c r="F95" s="73"/>
      <c r="G95" s="73"/>
      <c r="H95" s="73"/>
      <c r="I95" s="73"/>
      <c r="J95" s="73"/>
      <c r="K95" s="73"/>
    </row>
    <row r="96" spans="1:11" s="201" customFormat="1">
      <c r="A96" s="73"/>
      <c r="B96" s="160"/>
      <c r="C96" s="160"/>
      <c r="D96" s="73"/>
      <c r="E96" s="73"/>
      <c r="F96" s="73"/>
      <c r="G96" s="73"/>
      <c r="H96" s="73"/>
      <c r="I96" s="73"/>
      <c r="J96" s="73"/>
      <c r="K96" s="73"/>
    </row>
    <row r="97" spans="1:11" s="201" customFormat="1">
      <c r="A97" s="73"/>
      <c r="B97" s="160"/>
      <c r="C97" s="160"/>
      <c r="D97" s="73"/>
      <c r="E97" s="73"/>
      <c r="F97" s="73"/>
      <c r="G97" s="73"/>
      <c r="H97" s="73"/>
      <c r="I97" s="73"/>
      <c r="J97" s="73"/>
      <c r="K97" s="73"/>
    </row>
    <row r="98" spans="1:11" s="201" customFormat="1">
      <c r="A98" s="73"/>
      <c r="B98" s="160"/>
      <c r="C98" s="160"/>
      <c r="D98" s="73"/>
      <c r="E98" s="73"/>
      <c r="F98" s="73"/>
      <c r="G98" s="73"/>
      <c r="H98" s="73"/>
      <c r="I98" s="73"/>
      <c r="J98" s="73"/>
      <c r="K98" s="73"/>
    </row>
    <row r="99" spans="1:11" s="201" customFormat="1">
      <c r="A99" s="73"/>
      <c r="B99" s="160"/>
      <c r="C99" s="160"/>
      <c r="D99" s="73"/>
      <c r="E99" s="73"/>
      <c r="F99" s="73"/>
      <c r="G99" s="73"/>
      <c r="H99" s="73"/>
      <c r="I99" s="73"/>
      <c r="J99" s="73"/>
      <c r="K99" s="73"/>
    </row>
    <row r="100" spans="1:11" s="201" customFormat="1">
      <c r="A100" s="73"/>
      <c r="B100" s="160"/>
      <c r="C100" s="160"/>
      <c r="D100" s="73"/>
      <c r="E100" s="73"/>
      <c r="F100" s="73"/>
      <c r="G100" s="73"/>
      <c r="H100" s="73"/>
      <c r="I100" s="73"/>
      <c r="J100" s="73"/>
      <c r="K100" s="73"/>
    </row>
    <row r="101" spans="1:11" s="201" customFormat="1">
      <c r="A101" s="73"/>
      <c r="B101" s="160"/>
      <c r="C101" s="160"/>
      <c r="D101" s="73"/>
      <c r="E101" s="73"/>
      <c r="F101" s="73"/>
      <c r="G101" s="73"/>
      <c r="H101" s="73"/>
      <c r="I101" s="73"/>
      <c r="J101" s="73"/>
      <c r="K101" s="73"/>
    </row>
    <row r="102" spans="1:11" s="201" customFormat="1">
      <c r="A102" s="73"/>
      <c r="B102" s="160"/>
      <c r="C102" s="160"/>
      <c r="D102" s="73"/>
      <c r="E102" s="73"/>
      <c r="F102" s="73"/>
      <c r="G102" s="73"/>
      <c r="H102" s="73"/>
      <c r="I102" s="73"/>
      <c r="J102" s="73"/>
      <c r="K102" s="73"/>
    </row>
    <row r="103" spans="1:11" s="201" customFormat="1">
      <c r="A103" s="73"/>
      <c r="B103" s="160"/>
      <c r="C103" s="160"/>
      <c r="D103" s="73"/>
      <c r="E103" s="73"/>
      <c r="F103" s="73"/>
      <c r="G103" s="73"/>
      <c r="H103" s="73"/>
      <c r="I103" s="73"/>
      <c r="J103" s="73"/>
      <c r="K103" s="73"/>
    </row>
    <row r="104" spans="1:11" s="201" customFormat="1">
      <c r="A104" s="73"/>
      <c r="B104" s="160"/>
      <c r="C104" s="160"/>
      <c r="D104" s="73"/>
      <c r="E104" s="73"/>
      <c r="F104" s="73"/>
      <c r="G104" s="73"/>
      <c r="H104" s="73"/>
      <c r="I104" s="73"/>
      <c r="J104" s="73"/>
      <c r="K104" s="73"/>
    </row>
    <row r="105" spans="1:11" s="201" customFormat="1">
      <c r="A105" s="73"/>
      <c r="B105" s="160"/>
      <c r="C105" s="160"/>
      <c r="D105" s="73"/>
      <c r="E105" s="73"/>
      <c r="F105" s="73"/>
      <c r="G105" s="73"/>
      <c r="H105" s="73"/>
      <c r="I105" s="73"/>
      <c r="J105" s="73"/>
      <c r="K105" s="73"/>
    </row>
    <row r="106" spans="1:11" s="201" customFormat="1">
      <c r="A106" s="73"/>
      <c r="B106" s="160"/>
      <c r="C106" s="160"/>
      <c r="D106" s="73"/>
      <c r="E106" s="73"/>
      <c r="F106" s="73"/>
      <c r="G106" s="73"/>
      <c r="H106" s="73"/>
      <c r="I106" s="73"/>
      <c r="J106" s="73"/>
      <c r="K106" s="73"/>
    </row>
    <row r="107" spans="1:11" s="201" customFormat="1">
      <c r="A107" s="73"/>
      <c r="B107" s="160"/>
      <c r="C107" s="160"/>
      <c r="D107" s="73"/>
      <c r="E107" s="73"/>
      <c r="F107" s="73"/>
      <c r="G107" s="73"/>
      <c r="H107" s="73"/>
      <c r="I107" s="73"/>
      <c r="J107" s="73"/>
      <c r="K107" s="73"/>
    </row>
    <row r="108" spans="1:11" s="201" customFormat="1">
      <c r="A108" s="73"/>
      <c r="B108" s="160"/>
      <c r="C108" s="160"/>
      <c r="D108" s="73"/>
      <c r="E108" s="73"/>
      <c r="F108" s="73"/>
      <c r="G108" s="73"/>
      <c r="H108" s="73"/>
      <c r="I108" s="73"/>
      <c r="J108" s="73"/>
      <c r="K108" s="73"/>
    </row>
    <row r="109" spans="1:11" s="201" customFormat="1">
      <c r="A109" s="73"/>
      <c r="B109" s="160"/>
      <c r="C109" s="160"/>
      <c r="D109" s="73"/>
      <c r="E109" s="73"/>
      <c r="F109" s="73"/>
      <c r="G109" s="73"/>
      <c r="H109" s="73"/>
      <c r="I109" s="73"/>
      <c r="J109" s="73"/>
      <c r="K109" s="73"/>
    </row>
    <row r="110" spans="1:11" s="201" customFormat="1">
      <c r="A110" s="73"/>
      <c r="B110" s="160"/>
      <c r="C110" s="160"/>
      <c r="D110" s="73"/>
      <c r="E110" s="73"/>
      <c r="F110" s="73"/>
      <c r="G110" s="73"/>
      <c r="H110" s="73"/>
      <c r="I110" s="73"/>
      <c r="J110" s="73"/>
      <c r="K110" s="73"/>
    </row>
    <row r="111" spans="1:11" s="201" customFormat="1">
      <c r="A111" s="73"/>
      <c r="B111" s="160"/>
      <c r="C111" s="160"/>
      <c r="D111" s="73"/>
      <c r="E111" s="73"/>
      <c r="F111" s="73"/>
      <c r="G111" s="73"/>
      <c r="H111" s="73"/>
      <c r="I111" s="73"/>
      <c r="J111" s="73"/>
      <c r="K111" s="73"/>
    </row>
    <row r="112" spans="1:11" s="201" customFormat="1">
      <c r="A112" s="73"/>
      <c r="B112" s="160"/>
      <c r="C112" s="160"/>
      <c r="D112" s="73"/>
      <c r="E112" s="73"/>
      <c r="F112" s="73"/>
      <c r="G112" s="73"/>
      <c r="H112" s="73"/>
      <c r="I112" s="73"/>
      <c r="J112" s="73"/>
      <c r="K112" s="73"/>
    </row>
    <row r="113" spans="1:11" s="201" customFormat="1">
      <c r="A113" s="73"/>
      <c r="B113" s="160"/>
      <c r="C113" s="160"/>
      <c r="D113" s="73"/>
      <c r="E113" s="73"/>
      <c r="F113" s="73"/>
      <c r="G113" s="73"/>
      <c r="H113" s="73"/>
      <c r="I113" s="73"/>
      <c r="J113" s="73"/>
      <c r="K113" s="73"/>
    </row>
    <row r="114" spans="1:11" s="201" customFormat="1">
      <c r="A114" s="73"/>
      <c r="B114" s="160"/>
      <c r="C114" s="160"/>
      <c r="D114" s="73"/>
      <c r="E114" s="73"/>
      <c r="F114" s="73"/>
      <c r="G114" s="73"/>
      <c r="H114" s="73"/>
      <c r="I114" s="73"/>
      <c r="J114" s="73"/>
      <c r="K114" s="73"/>
    </row>
    <row r="115" spans="1:11" s="201" customFormat="1">
      <c r="A115" s="73"/>
      <c r="B115" s="160"/>
      <c r="C115" s="160"/>
      <c r="D115" s="73"/>
      <c r="E115" s="73"/>
      <c r="F115" s="73"/>
      <c r="G115" s="73"/>
      <c r="H115" s="73"/>
      <c r="I115" s="73"/>
      <c r="J115" s="73"/>
      <c r="K115" s="73"/>
    </row>
    <row r="116" spans="1:11" s="201" customFormat="1">
      <c r="A116" s="73"/>
      <c r="B116" s="160"/>
      <c r="C116" s="160"/>
      <c r="D116" s="73"/>
      <c r="E116" s="73"/>
      <c r="F116" s="73"/>
      <c r="G116" s="73"/>
      <c r="H116" s="73"/>
      <c r="I116" s="73"/>
      <c r="J116" s="73"/>
      <c r="K116" s="73"/>
    </row>
    <row r="117" spans="1:11" s="201" customFormat="1">
      <c r="A117" s="73"/>
      <c r="B117" s="160"/>
      <c r="C117" s="160"/>
      <c r="D117" s="73"/>
      <c r="E117" s="73"/>
      <c r="F117" s="73"/>
      <c r="G117" s="73"/>
      <c r="H117" s="73"/>
      <c r="I117" s="73"/>
      <c r="J117" s="73"/>
      <c r="K117" s="73"/>
    </row>
    <row r="118" spans="1:11" s="201" customFormat="1">
      <c r="A118" s="73"/>
      <c r="B118" s="160"/>
      <c r="C118" s="160"/>
      <c r="D118" s="73"/>
      <c r="E118" s="73"/>
      <c r="F118" s="73"/>
      <c r="G118" s="73"/>
      <c r="H118" s="73"/>
      <c r="I118" s="73"/>
      <c r="J118" s="73"/>
      <c r="K118" s="73"/>
    </row>
    <row r="119" spans="1:11" s="201" customFormat="1">
      <c r="A119" s="73"/>
      <c r="B119" s="160"/>
      <c r="C119" s="160"/>
      <c r="D119" s="73"/>
      <c r="E119" s="73"/>
      <c r="F119" s="73"/>
      <c r="G119" s="73"/>
      <c r="H119" s="73"/>
      <c r="I119" s="73"/>
      <c r="J119" s="73"/>
      <c r="K119" s="73"/>
    </row>
    <row r="120" spans="1:11" s="201" customFormat="1">
      <c r="A120" s="73"/>
      <c r="B120" s="160"/>
      <c r="C120" s="160"/>
      <c r="D120" s="73"/>
      <c r="E120" s="73"/>
      <c r="F120" s="73"/>
      <c r="G120" s="73"/>
      <c r="H120" s="73"/>
      <c r="I120" s="73"/>
      <c r="J120" s="73"/>
      <c r="K120" s="73"/>
    </row>
    <row r="121" spans="1:11" s="201" customFormat="1">
      <c r="A121" s="73"/>
      <c r="B121" s="160"/>
      <c r="C121" s="160"/>
      <c r="D121" s="73"/>
      <c r="E121" s="73"/>
      <c r="F121" s="73"/>
      <c r="G121" s="73"/>
      <c r="H121" s="73"/>
      <c r="I121" s="73"/>
      <c r="J121" s="73"/>
      <c r="K121" s="73"/>
    </row>
    <row r="122" spans="1:11" s="201" customFormat="1">
      <c r="A122" s="73"/>
      <c r="B122" s="160"/>
      <c r="C122" s="160"/>
      <c r="D122" s="73"/>
      <c r="E122" s="73"/>
      <c r="F122" s="73"/>
      <c r="G122" s="73"/>
      <c r="H122" s="73"/>
      <c r="I122" s="73"/>
      <c r="J122" s="73"/>
      <c r="K122" s="73"/>
    </row>
    <row r="123" spans="1:11" s="201" customFormat="1">
      <c r="A123" s="73"/>
      <c r="B123" s="160"/>
      <c r="C123" s="160"/>
      <c r="D123" s="73"/>
      <c r="E123" s="73"/>
      <c r="F123" s="73"/>
      <c r="G123" s="73"/>
      <c r="H123" s="73"/>
      <c r="I123" s="73"/>
      <c r="J123" s="73"/>
      <c r="K123" s="73"/>
    </row>
    <row r="124" spans="1:11" s="201" customFormat="1">
      <c r="A124" s="73"/>
      <c r="B124" s="160"/>
      <c r="C124" s="160"/>
      <c r="D124" s="73"/>
      <c r="E124" s="73"/>
      <c r="F124" s="73"/>
      <c r="G124" s="73"/>
      <c r="H124" s="73"/>
      <c r="I124" s="73"/>
      <c r="J124" s="73"/>
      <c r="K124" s="73"/>
    </row>
    <row r="125" spans="1:11" s="201" customFormat="1">
      <c r="A125" s="73"/>
      <c r="B125" s="160"/>
      <c r="C125" s="160"/>
      <c r="D125" s="73"/>
      <c r="E125" s="73"/>
      <c r="F125" s="73"/>
      <c r="G125" s="73"/>
      <c r="H125" s="73"/>
      <c r="I125" s="73"/>
      <c r="J125" s="73"/>
      <c r="K125" s="73"/>
    </row>
    <row r="126" spans="1:11" s="201" customFormat="1">
      <c r="A126" s="73"/>
      <c r="B126" s="160"/>
      <c r="C126" s="160"/>
      <c r="D126" s="73"/>
      <c r="E126" s="73"/>
      <c r="F126" s="73"/>
      <c r="G126" s="73"/>
      <c r="H126" s="73"/>
      <c r="I126" s="73"/>
      <c r="J126" s="73"/>
      <c r="K126" s="73"/>
    </row>
    <row r="127" spans="1:11" s="201" customFormat="1">
      <c r="A127" s="73"/>
      <c r="B127" s="160"/>
      <c r="C127" s="160"/>
      <c r="D127" s="73"/>
      <c r="E127" s="73"/>
      <c r="F127" s="73"/>
      <c r="G127" s="73"/>
      <c r="H127" s="73"/>
      <c r="I127" s="73"/>
      <c r="J127" s="73"/>
      <c r="K127" s="73"/>
    </row>
    <row r="128" spans="1:11" s="201" customFormat="1">
      <c r="A128" s="73"/>
      <c r="B128" s="160"/>
      <c r="C128" s="160"/>
      <c r="D128" s="73"/>
      <c r="E128" s="73"/>
      <c r="F128" s="73"/>
      <c r="G128" s="73"/>
      <c r="H128" s="73"/>
      <c r="I128" s="73"/>
      <c r="J128" s="73"/>
      <c r="K128" s="73"/>
    </row>
    <row r="129" spans="2:3">
      <c r="B129" s="312"/>
      <c r="C129" s="432"/>
    </row>
    <row r="130" spans="2:3">
      <c r="B130" s="309"/>
      <c r="C130" s="432"/>
    </row>
    <row r="131" spans="2:3">
      <c r="B131" s="309"/>
      <c r="C131" s="432"/>
    </row>
    <row r="132" spans="2:3">
      <c r="B132" s="309"/>
      <c r="C132" s="432"/>
    </row>
    <row r="133" spans="2:3">
      <c r="B133" s="309"/>
      <c r="C133" s="432"/>
    </row>
    <row r="134" spans="2:3">
      <c r="B134" s="309"/>
      <c r="C134" s="432"/>
    </row>
    <row r="135" spans="2:3">
      <c r="B135" s="309"/>
      <c r="C135" s="432"/>
    </row>
    <row r="136" spans="2:3">
      <c r="B136" s="309"/>
      <c r="C136" s="432"/>
    </row>
    <row r="137" spans="2:3">
      <c r="B137" s="309"/>
      <c r="C137" s="432"/>
    </row>
    <row r="138" spans="2:3">
      <c r="B138" s="309"/>
      <c r="C138" s="432"/>
    </row>
    <row r="139" spans="2:3">
      <c r="B139" s="309"/>
      <c r="C139" s="432"/>
    </row>
    <row r="140" spans="2:3">
      <c r="B140" s="309"/>
      <c r="C140" s="432"/>
    </row>
    <row r="141" spans="2:3">
      <c r="B141" s="309"/>
      <c r="C141" s="432"/>
    </row>
    <row r="142" spans="2:3">
      <c r="B142" s="309"/>
      <c r="C142" s="432"/>
    </row>
    <row r="143" spans="2:3">
      <c r="B143" s="309"/>
      <c r="C143" s="432"/>
    </row>
    <row r="144" spans="2:3">
      <c r="B144" s="309"/>
      <c r="C144" s="432"/>
    </row>
    <row r="145" spans="2:3">
      <c r="B145" s="309"/>
      <c r="C145" s="432"/>
    </row>
    <row r="146" spans="2:3">
      <c r="B146" s="309"/>
      <c r="C146" s="432"/>
    </row>
    <row r="147" spans="2:3">
      <c r="B147" s="309"/>
      <c r="C147" s="432"/>
    </row>
    <row r="148" spans="2:3">
      <c r="B148" s="309"/>
      <c r="C148" s="432"/>
    </row>
    <row r="149" spans="2:3">
      <c r="B149" s="309"/>
      <c r="C149" s="432"/>
    </row>
    <row r="150" spans="2:3">
      <c r="B150" s="309"/>
      <c r="C150" s="432"/>
    </row>
    <row r="151" spans="2:3">
      <c r="B151" s="309"/>
      <c r="C151" s="432"/>
    </row>
    <row r="152" spans="2:3">
      <c r="B152" s="309"/>
      <c r="C152" s="432"/>
    </row>
    <row r="153" spans="2:3">
      <c r="B153" s="309"/>
      <c r="C153" s="432"/>
    </row>
    <row r="154" spans="2:3">
      <c r="B154" s="309"/>
      <c r="C154" s="432"/>
    </row>
    <row r="155" spans="2:3">
      <c r="B155" s="309"/>
      <c r="C155" s="432"/>
    </row>
    <row r="156" spans="2:3">
      <c r="B156" s="309"/>
      <c r="C156" s="432"/>
    </row>
    <row r="157" spans="2:3">
      <c r="B157" s="309"/>
      <c r="C157" s="432"/>
    </row>
    <row r="158" spans="2:3">
      <c r="B158" s="309"/>
      <c r="C158" s="432"/>
    </row>
    <row r="159" spans="2:3">
      <c r="B159" s="309"/>
      <c r="C159" s="432"/>
    </row>
    <row r="160" spans="2:3">
      <c r="B160" s="309"/>
      <c r="C160" s="432"/>
    </row>
    <row r="161" spans="2:3">
      <c r="B161" s="309"/>
      <c r="C161" s="432"/>
    </row>
    <row r="162" spans="2:3">
      <c r="B162" s="309"/>
      <c r="C162" s="432"/>
    </row>
    <row r="163" spans="2:3">
      <c r="B163" s="309"/>
      <c r="C163" s="432"/>
    </row>
    <row r="164" spans="2:3">
      <c r="B164" s="309"/>
      <c r="C164" s="432"/>
    </row>
    <row r="165" spans="2:3">
      <c r="B165" s="309"/>
      <c r="C165" s="432"/>
    </row>
    <row r="166" spans="2:3">
      <c r="B166" s="309"/>
      <c r="C166" s="432"/>
    </row>
    <row r="167" spans="2:3">
      <c r="B167" s="309"/>
      <c r="C167" s="432"/>
    </row>
    <row r="168" spans="2:3">
      <c r="B168" s="309"/>
      <c r="C168" s="432"/>
    </row>
    <row r="169" spans="2:3">
      <c r="B169" s="309"/>
      <c r="C169" s="432"/>
    </row>
    <row r="170" spans="2:3">
      <c r="B170" s="309"/>
      <c r="C170" s="432"/>
    </row>
    <row r="171" spans="2:3">
      <c r="B171" s="309"/>
      <c r="C171" s="432"/>
    </row>
    <row r="172" spans="2:3">
      <c r="B172" s="309"/>
      <c r="C172" s="432"/>
    </row>
    <row r="173" spans="2:3">
      <c r="B173" s="309"/>
      <c r="C173" s="432"/>
    </row>
    <row r="174" spans="2:3">
      <c r="B174" s="309"/>
      <c r="C174" s="432"/>
    </row>
    <row r="175" spans="2:3">
      <c r="B175" s="309"/>
      <c r="C175" s="432"/>
    </row>
    <row r="176" spans="2:3">
      <c r="B176" s="309"/>
      <c r="C176" s="432"/>
    </row>
    <row r="177" spans="2:3">
      <c r="B177" s="309"/>
      <c r="C177" s="432"/>
    </row>
    <row r="178" spans="2:3">
      <c r="B178" s="309"/>
      <c r="C178" s="432"/>
    </row>
    <row r="179" spans="2:3">
      <c r="B179" s="309"/>
      <c r="C179" s="432"/>
    </row>
    <row r="180" spans="2:3">
      <c r="B180" s="309"/>
      <c r="C180" s="432"/>
    </row>
    <row r="181" spans="2:3">
      <c r="B181" s="309"/>
      <c r="C181" s="432"/>
    </row>
    <row r="182" spans="2:3">
      <c r="B182" s="309"/>
      <c r="C182" s="432"/>
    </row>
    <row r="183" spans="2:3">
      <c r="B183" s="309"/>
      <c r="C183" s="432"/>
    </row>
    <row r="184" spans="2:3">
      <c r="B184" s="309"/>
      <c r="C184" s="432"/>
    </row>
    <row r="185" spans="2:3">
      <c r="B185" s="309"/>
      <c r="C185" s="432"/>
    </row>
    <row r="186" spans="2:3">
      <c r="B186" s="309"/>
      <c r="C186" s="432"/>
    </row>
    <row r="187" spans="2:3">
      <c r="B187" s="309"/>
      <c r="C187" s="432"/>
    </row>
    <row r="188" spans="2:3">
      <c r="B188" s="309"/>
      <c r="C188" s="432"/>
    </row>
    <row r="189" spans="2:3">
      <c r="B189" s="309"/>
      <c r="C189" s="432"/>
    </row>
    <row r="190" spans="2:3">
      <c r="B190" s="309"/>
      <c r="C190" s="432"/>
    </row>
    <row r="191" spans="2:3">
      <c r="B191" s="309"/>
      <c r="C191" s="432"/>
    </row>
    <row r="192" spans="2:3">
      <c r="B192" s="309"/>
      <c r="C192" s="432"/>
    </row>
    <row r="193" spans="2:27">
      <c r="B193" s="309"/>
      <c r="C193" s="432"/>
      <c r="D193" s="695"/>
      <c r="E193" s="695"/>
      <c r="F193" s="695"/>
      <c r="G193" s="695"/>
      <c r="H193" s="695"/>
      <c r="I193" s="695"/>
      <c r="J193" s="695"/>
      <c r="K193" s="695"/>
    </row>
    <row r="194" spans="2:27">
      <c r="B194" s="309"/>
      <c r="C194" s="432"/>
      <c r="D194" s="695"/>
      <c r="E194" s="695"/>
      <c r="F194" s="695"/>
      <c r="G194" s="695"/>
      <c r="H194" s="695"/>
      <c r="I194" s="695"/>
      <c r="J194" s="695"/>
      <c r="K194" s="695"/>
    </row>
    <row r="195" spans="2:27">
      <c r="B195" s="309"/>
      <c r="C195" s="432"/>
      <c r="D195" s="695"/>
      <c r="E195" s="695"/>
      <c r="F195" s="695"/>
      <c r="G195" s="695"/>
      <c r="H195" s="695"/>
      <c r="I195" s="695"/>
      <c r="J195" s="695"/>
      <c r="K195" s="695"/>
    </row>
    <row r="196" spans="2:27">
      <c r="B196" s="309"/>
      <c r="C196" s="432"/>
      <c r="D196" s="695"/>
      <c r="E196" s="695"/>
      <c r="F196" s="695"/>
      <c r="G196" s="695"/>
      <c r="H196" s="695"/>
      <c r="I196" s="695"/>
      <c r="J196" s="695"/>
      <c r="K196" s="695"/>
    </row>
    <row r="197" spans="2:27">
      <c r="B197" s="309"/>
      <c r="C197" s="432"/>
      <c r="D197" s="695"/>
      <c r="E197" s="695"/>
      <c r="F197" s="695"/>
      <c r="G197" s="695"/>
      <c r="H197" s="695"/>
      <c r="I197" s="695"/>
      <c r="J197" s="695"/>
      <c r="K197" s="695"/>
    </row>
    <row r="198" spans="2:27">
      <c r="B198" s="309"/>
      <c r="C198" s="432"/>
      <c r="D198" s="695"/>
      <c r="E198" s="695"/>
      <c r="F198" s="695"/>
      <c r="G198" s="695"/>
      <c r="H198" s="695"/>
      <c r="I198" s="695"/>
      <c r="J198" s="695"/>
      <c r="K198" s="695"/>
    </row>
    <row r="199" spans="2:27">
      <c r="B199" s="309"/>
      <c r="C199" s="432"/>
      <c r="D199" s="695"/>
      <c r="E199" s="695"/>
      <c r="F199" s="695"/>
      <c r="G199" s="695"/>
      <c r="H199" s="695"/>
      <c r="I199" s="695"/>
      <c r="J199" s="695"/>
      <c r="K199" s="695"/>
    </row>
    <row r="200" spans="2:27">
      <c r="B200" s="309"/>
      <c r="C200" s="432"/>
      <c r="D200" s="695"/>
      <c r="E200" s="695"/>
      <c r="F200" s="695"/>
      <c r="G200" s="695"/>
      <c r="H200" s="695"/>
      <c r="I200" s="695"/>
      <c r="J200" s="695"/>
      <c r="K200" s="695"/>
    </row>
    <row r="201" spans="2:27">
      <c r="B201" s="309"/>
      <c r="C201" s="432"/>
      <c r="D201" s="695"/>
      <c r="E201" s="695"/>
      <c r="F201" s="695"/>
      <c r="G201" s="695"/>
      <c r="H201" s="695"/>
      <c r="I201" s="695"/>
      <c r="J201" s="695"/>
      <c r="K201" s="695"/>
      <c r="AA201" s="201" t="s">
        <v>241</v>
      </c>
    </row>
    <row r="202" spans="2:27">
      <c r="B202" s="309"/>
      <c r="C202" s="432"/>
      <c r="D202" s="695"/>
      <c r="E202" s="695"/>
      <c r="F202" s="695"/>
      <c r="G202" s="695"/>
      <c r="H202" s="695"/>
      <c r="I202" s="695"/>
      <c r="J202" s="695"/>
      <c r="K202" s="695"/>
      <c r="AA202" s="201" t="s">
        <v>228</v>
      </c>
    </row>
    <row r="203" spans="2:27">
      <c r="B203" s="309"/>
      <c r="C203" s="432"/>
      <c r="D203" s="695"/>
      <c r="E203" s="695"/>
      <c r="F203" s="695"/>
      <c r="G203" s="695"/>
      <c r="H203" s="695"/>
      <c r="I203" s="695"/>
      <c r="J203" s="695"/>
      <c r="K203" s="695"/>
      <c r="AA203" s="201" t="s">
        <v>245</v>
      </c>
    </row>
    <row r="204" spans="2:27">
      <c r="B204" s="309"/>
      <c r="C204" s="432"/>
      <c r="D204" s="695"/>
      <c r="E204" s="695"/>
      <c r="F204" s="695"/>
      <c r="G204" s="695"/>
      <c r="H204" s="695"/>
      <c r="I204" s="695"/>
      <c r="J204" s="695"/>
      <c r="K204" s="695"/>
      <c r="AA204" s="201" t="s">
        <v>238</v>
      </c>
    </row>
    <row r="205" spans="2:27" ht="98">
      <c r="B205" s="309"/>
      <c r="C205" s="432"/>
      <c r="D205" s="695"/>
      <c r="E205" s="695"/>
      <c r="F205" s="695"/>
      <c r="G205" s="695"/>
      <c r="H205" s="695"/>
      <c r="I205" s="695"/>
      <c r="J205" s="695"/>
      <c r="K205" s="695"/>
      <c r="AA205" s="501" t="s">
        <v>248</v>
      </c>
    </row>
    <row r="206" spans="2:27">
      <c r="B206" s="309"/>
      <c r="C206" s="432"/>
      <c r="D206" s="695"/>
      <c r="E206" s="695"/>
      <c r="F206" s="695"/>
      <c r="G206" s="695"/>
      <c r="H206" s="695"/>
      <c r="I206" s="695"/>
      <c r="J206" s="695"/>
      <c r="K206" s="695"/>
      <c r="AA206" s="201" t="s">
        <v>249</v>
      </c>
    </row>
    <row r="207" spans="2:27">
      <c r="B207" s="309"/>
      <c r="C207" s="432"/>
      <c r="D207" s="695"/>
      <c r="E207" s="695"/>
      <c r="F207" s="695"/>
      <c r="G207" s="695"/>
      <c r="H207" s="695"/>
      <c r="I207" s="695"/>
      <c r="J207" s="695"/>
      <c r="K207" s="695"/>
      <c r="AA207" s="201" t="s">
        <v>243</v>
      </c>
    </row>
    <row r="208" spans="2:27">
      <c r="B208" s="309"/>
      <c r="C208" s="432"/>
      <c r="D208" s="695"/>
      <c r="E208" s="695"/>
      <c r="F208" s="695"/>
      <c r="G208" s="695"/>
      <c r="H208" s="695"/>
      <c r="I208" s="695"/>
      <c r="J208" s="695"/>
      <c r="K208" s="695"/>
      <c r="AA208" s="201" t="s">
        <v>250</v>
      </c>
    </row>
    <row r="209" spans="2:27">
      <c r="B209" s="309"/>
      <c r="C209" s="432"/>
      <c r="D209" s="695"/>
      <c r="E209" s="695"/>
      <c r="F209" s="695"/>
      <c r="G209" s="695"/>
      <c r="H209" s="695"/>
      <c r="I209" s="695"/>
      <c r="J209" s="695"/>
      <c r="K209" s="695"/>
      <c r="AA209" s="201" t="s">
        <v>236</v>
      </c>
    </row>
    <row r="210" spans="2:27">
      <c r="B210" s="309"/>
      <c r="C210" s="432"/>
      <c r="D210" s="695"/>
      <c r="E210" s="695"/>
      <c r="F210" s="695"/>
      <c r="G210" s="695"/>
      <c r="H210" s="695"/>
      <c r="I210" s="695"/>
      <c r="J210" s="695"/>
      <c r="K210" s="695"/>
      <c r="AA210" s="201" t="s">
        <v>244</v>
      </c>
    </row>
    <row r="211" spans="2:27">
      <c r="B211" s="309"/>
      <c r="C211" s="432"/>
      <c r="D211" s="695"/>
      <c r="E211" s="695"/>
      <c r="F211" s="695"/>
      <c r="G211" s="695"/>
      <c r="H211" s="695"/>
      <c r="I211" s="695"/>
      <c r="J211" s="695"/>
      <c r="K211" s="695"/>
    </row>
    <row r="212" spans="2:27">
      <c r="B212" s="309"/>
      <c r="C212" s="432"/>
      <c r="D212" s="695"/>
      <c r="E212" s="695"/>
      <c r="F212" s="695"/>
      <c r="G212" s="695"/>
      <c r="H212" s="695"/>
      <c r="I212" s="695"/>
      <c r="J212" s="695"/>
      <c r="K212" s="695"/>
    </row>
    <row r="213" spans="2:27">
      <c r="B213" s="309"/>
      <c r="C213" s="432"/>
      <c r="D213" s="695"/>
      <c r="E213" s="695"/>
      <c r="F213" s="695"/>
      <c r="G213" s="695"/>
      <c r="H213" s="695"/>
      <c r="I213" s="695"/>
      <c r="J213" s="695"/>
      <c r="K213" s="695"/>
    </row>
    <row r="214" spans="2:27">
      <c r="B214" s="309"/>
      <c r="C214" s="432"/>
      <c r="D214" s="695"/>
      <c r="E214" s="695"/>
      <c r="F214" s="695"/>
      <c r="G214" s="695"/>
      <c r="H214" s="695"/>
      <c r="I214" s="695"/>
      <c r="J214" s="695"/>
      <c r="K214" s="695"/>
    </row>
    <row r="215" spans="2:27">
      <c r="B215" s="309"/>
      <c r="C215" s="432"/>
      <c r="D215" s="695"/>
      <c r="E215" s="695"/>
      <c r="F215" s="695"/>
      <c r="G215" s="695"/>
      <c r="H215" s="695"/>
      <c r="I215" s="695"/>
      <c r="J215" s="695"/>
      <c r="K215" s="695"/>
    </row>
    <row r="216" spans="2:27">
      <c r="B216" s="309"/>
      <c r="C216" s="432"/>
      <c r="D216" s="695"/>
      <c r="E216" s="695"/>
      <c r="F216" s="695"/>
      <c r="G216" s="695"/>
      <c r="H216" s="695"/>
      <c r="I216" s="695"/>
      <c r="J216" s="695"/>
      <c r="K216" s="695"/>
    </row>
    <row r="217" spans="2:27">
      <c r="B217" s="309"/>
      <c r="C217" s="432"/>
      <c r="D217" s="695"/>
      <c r="E217" s="695"/>
      <c r="F217" s="695"/>
      <c r="G217" s="695"/>
      <c r="H217" s="695"/>
      <c r="I217" s="695"/>
      <c r="J217" s="695"/>
      <c r="K217" s="695"/>
    </row>
    <row r="218" spans="2:27">
      <c r="B218" s="309"/>
      <c r="C218" s="432"/>
      <c r="D218" s="695"/>
      <c r="E218" s="695"/>
      <c r="F218" s="695"/>
      <c r="G218" s="695"/>
      <c r="H218" s="695"/>
      <c r="I218" s="695"/>
      <c r="J218" s="695"/>
      <c r="K218" s="695"/>
    </row>
    <row r="219" spans="2:27">
      <c r="B219" s="309"/>
      <c r="C219" s="432"/>
      <c r="D219" s="695"/>
      <c r="E219" s="695"/>
      <c r="F219" s="695"/>
      <c r="G219" s="695"/>
      <c r="H219" s="695"/>
      <c r="I219" s="695"/>
      <c r="J219" s="695"/>
      <c r="K219" s="695"/>
    </row>
    <row r="220" spans="2:27">
      <c r="B220" s="309"/>
      <c r="C220" s="432"/>
      <c r="D220" s="695"/>
      <c r="E220" s="695"/>
      <c r="F220" s="695"/>
      <c r="G220" s="695"/>
      <c r="H220" s="695"/>
      <c r="I220" s="695"/>
      <c r="J220" s="695"/>
      <c r="K220" s="695"/>
    </row>
    <row r="221" spans="2:27">
      <c r="B221" s="309"/>
      <c r="C221" s="432"/>
      <c r="D221" s="695"/>
      <c r="E221" s="695"/>
      <c r="F221" s="695"/>
      <c r="G221" s="695"/>
      <c r="H221" s="695"/>
      <c r="I221" s="695"/>
      <c r="J221" s="695"/>
      <c r="K221" s="695"/>
    </row>
    <row r="222" spans="2:27">
      <c r="B222" s="309"/>
      <c r="C222" s="432"/>
      <c r="D222" s="695"/>
      <c r="E222" s="695"/>
      <c r="F222" s="695"/>
      <c r="G222" s="695"/>
      <c r="H222" s="695"/>
      <c r="I222" s="695"/>
      <c r="J222" s="695"/>
      <c r="K222" s="695"/>
    </row>
    <row r="223" spans="2:27">
      <c r="B223" s="309"/>
      <c r="C223" s="432"/>
      <c r="D223" s="695"/>
      <c r="E223" s="695"/>
      <c r="F223" s="695"/>
      <c r="G223" s="695"/>
      <c r="H223" s="695"/>
      <c r="I223" s="695"/>
      <c r="J223" s="695"/>
      <c r="K223" s="695"/>
    </row>
    <row r="224" spans="2:27">
      <c r="B224" s="309"/>
      <c r="C224" s="432"/>
      <c r="D224" s="695"/>
      <c r="E224" s="695"/>
      <c r="F224" s="695"/>
      <c r="G224" s="695"/>
      <c r="H224" s="695"/>
      <c r="I224" s="695"/>
      <c r="J224" s="695"/>
      <c r="K224" s="695"/>
    </row>
    <row r="225" spans="2:3">
      <c r="B225" s="309"/>
      <c r="C225" s="432"/>
    </row>
    <row r="226" spans="2:3">
      <c r="B226" s="309"/>
      <c r="C226" s="432"/>
    </row>
    <row r="227" spans="2:3">
      <c r="B227" s="309"/>
      <c r="C227" s="432"/>
    </row>
    <row r="228" spans="2:3">
      <c r="B228" s="309"/>
      <c r="C228" s="432"/>
    </row>
    <row r="229" spans="2:3">
      <c r="B229" s="309"/>
      <c r="C229" s="432"/>
    </row>
    <row r="230" spans="2:3">
      <c r="B230" s="309"/>
      <c r="C230" s="432"/>
    </row>
    <row r="231" spans="2:3">
      <c r="B231" s="309"/>
      <c r="C231" s="432"/>
    </row>
    <row r="232" spans="2:3">
      <c r="B232" s="309"/>
      <c r="C232" s="432"/>
    </row>
    <row r="233" spans="2:3">
      <c r="B233" s="309"/>
      <c r="C233" s="432"/>
    </row>
    <row r="234" spans="2:3">
      <c r="B234" s="309"/>
      <c r="C234" s="432"/>
    </row>
    <row r="235" spans="2:3">
      <c r="B235" s="309"/>
      <c r="C235" s="432"/>
    </row>
    <row r="236" spans="2:3">
      <c r="B236" s="309"/>
      <c r="C236" s="432"/>
    </row>
    <row r="237" spans="2:3">
      <c r="B237" s="309"/>
      <c r="C237" s="432"/>
    </row>
    <row r="238" spans="2:3">
      <c r="B238" s="309"/>
      <c r="C238" s="432"/>
    </row>
    <row r="239" spans="2:3">
      <c r="B239" s="309"/>
      <c r="C239" s="432"/>
    </row>
    <row r="240" spans="2:3">
      <c r="B240" s="309"/>
      <c r="C240" s="432"/>
    </row>
    <row r="241" spans="2:3">
      <c r="B241" s="309"/>
      <c r="C241" s="432"/>
    </row>
    <row r="242" spans="2:3">
      <c r="B242" s="309"/>
      <c r="C242" s="432"/>
    </row>
    <row r="243" spans="2:3">
      <c r="B243" s="309"/>
      <c r="C243" s="432"/>
    </row>
    <row r="244" spans="2:3">
      <c r="B244" s="309"/>
      <c r="C244" s="432"/>
    </row>
    <row r="245" spans="2:3">
      <c r="B245" s="309"/>
      <c r="C245" s="432"/>
    </row>
    <row r="246" spans="2:3">
      <c r="B246" s="309"/>
      <c r="C246" s="432"/>
    </row>
    <row r="247" spans="2:3">
      <c r="B247" s="309"/>
      <c r="C247" s="432"/>
    </row>
    <row r="248" spans="2:3">
      <c r="B248" s="309"/>
      <c r="C248" s="432"/>
    </row>
    <row r="249" spans="2:3">
      <c r="B249" s="309"/>
      <c r="C249" s="432"/>
    </row>
    <row r="250" spans="2:3">
      <c r="B250" s="309"/>
      <c r="C250" s="432"/>
    </row>
    <row r="251" spans="2:3">
      <c r="B251" s="309"/>
      <c r="C251" s="432"/>
    </row>
    <row r="252" spans="2:3">
      <c r="B252" s="309"/>
      <c r="C252" s="432"/>
    </row>
    <row r="253" spans="2:3">
      <c r="B253" s="309"/>
      <c r="C253" s="432"/>
    </row>
    <row r="254" spans="2:3">
      <c r="B254" s="309"/>
      <c r="C254" s="432"/>
    </row>
    <row r="255" spans="2:3">
      <c r="B255" s="309"/>
      <c r="C255" s="432"/>
    </row>
    <row r="256" spans="2:3">
      <c r="B256" s="309"/>
      <c r="C256" s="432"/>
    </row>
    <row r="257" spans="2:3">
      <c r="B257" s="309"/>
      <c r="C257" s="432"/>
    </row>
    <row r="258" spans="2:3">
      <c r="B258" s="309"/>
      <c r="C258" s="432"/>
    </row>
    <row r="259" spans="2:3">
      <c r="B259" s="309"/>
      <c r="C259" s="432"/>
    </row>
    <row r="260" spans="2:3">
      <c r="B260" s="309"/>
      <c r="C260" s="432"/>
    </row>
    <row r="261" spans="2:3">
      <c r="B261" s="309"/>
      <c r="C261" s="432"/>
    </row>
    <row r="262" spans="2:3">
      <c r="B262" s="309"/>
      <c r="C262" s="432"/>
    </row>
    <row r="263" spans="2:3">
      <c r="B263" s="309"/>
      <c r="C263" s="432"/>
    </row>
    <row r="264" spans="2:3">
      <c r="B264" s="309"/>
      <c r="C264" s="432"/>
    </row>
    <row r="265" spans="2:3">
      <c r="B265" s="309"/>
      <c r="C265" s="432"/>
    </row>
    <row r="266" spans="2:3">
      <c r="B266" s="309"/>
      <c r="C266" s="432"/>
    </row>
    <row r="267" spans="2:3">
      <c r="B267" s="309"/>
      <c r="C267" s="432"/>
    </row>
    <row r="268" spans="2:3">
      <c r="B268" s="309"/>
      <c r="C268" s="432"/>
    </row>
    <row r="269" spans="2:3">
      <c r="B269" s="309"/>
      <c r="C269" s="432"/>
    </row>
    <row r="270" spans="2:3">
      <c r="B270" s="309"/>
      <c r="C270" s="432"/>
    </row>
    <row r="271" spans="2:3">
      <c r="B271" s="309"/>
      <c r="C271" s="432"/>
    </row>
    <row r="272" spans="2:3">
      <c r="B272" s="309"/>
      <c r="C272" s="432"/>
    </row>
    <row r="273" spans="2:3">
      <c r="B273" s="309"/>
      <c r="C273" s="432"/>
    </row>
    <row r="274" spans="2:3">
      <c r="B274" s="309"/>
      <c r="C274" s="432"/>
    </row>
    <row r="275" spans="2:3">
      <c r="B275" s="309"/>
      <c r="C275" s="432"/>
    </row>
    <row r="276" spans="2:3">
      <c r="B276" s="309"/>
      <c r="C276" s="432"/>
    </row>
    <row r="277" spans="2:3">
      <c r="B277" s="309"/>
      <c r="C277" s="432"/>
    </row>
    <row r="278" spans="2:3">
      <c r="B278" s="309"/>
      <c r="C278" s="432"/>
    </row>
    <row r="279" spans="2:3">
      <c r="B279" s="309"/>
      <c r="C279" s="432"/>
    </row>
    <row r="280" spans="2:3">
      <c r="B280" s="309"/>
      <c r="C280" s="432"/>
    </row>
    <row r="281" spans="2:3">
      <c r="B281" s="309"/>
      <c r="C281" s="432"/>
    </row>
    <row r="282" spans="2:3">
      <c r="B282" s="309"/>
      <c r="C282" s="432"/>
    </row>
    <row r="283" spans="2:3">
      <c r="B283" s="309"/>
      <c r="C283" s="432"/>
    </row>
    <row r="284" spans="2:3">
      <c r="B284" s="309"/>
      <c r="C284" s="432"/>
    </row>
    <row r="285" spans="2:3">
      <c r="B285" s="309"/>
      <c r="C285" s="432"/>
    </row>
    <row r="286" spans="2:3">
      <c r="B286" s="309"/>
      <c r="C286" s="432"/>
    </row>
    <row r="287" spans="2:3">
      <c r="B287" s="309"/>
      <c r="C287" s="432"/>
    </row>
    <row r="288" spans="2:3">
      <c r="B288" s="309"/>
      <c r="C288" s="432"/>
    </row>
    <row r="289" spans="2:3">
      <c r="B289" s="309"/>
      <c r="C289" s="432"/>
    </row>
    <row r="290" spans="2:3">
      <c r="B290" s="309"/>
      <c r="C290" s="432"/>
    </row>
    <row r="291" spans="2:3">
      <c r="B291" s="309"/>
      <c r="C291" s="432"/>
    </row>
    <row r="292" spans="2:3">
      <c r="B292" s="309"/>
      <c r="C292" s="432"/>
    </row>
    <row r="293" spans="2:3">
      <c r="B293" s="309"/>
      <c r="C293" s="432"/>
    </row>
    <row r="294" spans="2:3">
      <c r="B294" s="309"/>
      <c r="C294" s="432"/>
    </row>
    <row r="295" spans="2:3">
      <c r="B295" s="309"/>
      <c r="C295" s="432"/>
    </row>
    <row r="296" spans="2:3">
      <c r="B296" s="309"/>
      <c r="C296" s="432"/>
    </row>
    <row r="297" spans="2:3">
      <c r="B297" s="309"/>
      <c r="C297" s="432"/>
    </row>
    <row r="298" spans="2:3">
      <c r="B298" s="309"/>
      <c r="C298" s="432"/>
    </row>
    <row r="299" spans="2:3">
      <c r="B299" s="309"/>
      <c r="C299" s="432"/>
    </row>
    <row r="300" spans="2:3">
      <c r="B300" s="309"/>
      <c r="C300" s="432"/>
    </row>
    <row r="301" spans="2:3">
      <c r="B301" s="309"/>
      <c r="C301" s="432"/>
    </row>
    <row r="302" spans="2:3">
      <c r="B302" s="309"/>
      <c r="C302" s="432"/>
    </row>
    <row r="303" spans="2:3">
      <c r="B303" s="309"/>
      <c r="C303" s="432"/>
    </row>
    <row r="304" spans="2:3">
      <c r="B304" s="309"/>
      <c r="C304" s="432"/>
    </row>
    <row r="305" spans="2:3">
      <c r="B305" s="309"/>
      <c r="C305" s="432"/>
    </row>
    <row r="306" spans="2:3">
      <c r="B306" s="309"/>
      <c r="C306" s="432"/>
    </row>
    <row r="307" spans="2:3">
      <c r="B307" s="309"/>
      <c r="C307" s="432"/>
    </row>
    <row r="308" spans="2:3">
      <c r="B308" s="309"/>
      <c r="C308" s="432"/>
    </row>
    <row r="309" spans="2:3">
      <c r="B309" s="309"/>
      <c r="C309" s="432"/>
    </row>
    <row r="310" spans="2:3">
      <c r="B310" s="309"/>
      <c r="C310" s="432"/>
    </row>
    <row r="311" spans="2:3">
      <c r="B311" s="309"/>
      <c r="C311" s="432"/>
    </row>
    <row r="312" spans="2:3">
      <c r="B312" s="309"/>
      <c r="C312" s="432"/>
    </row>
    <row r="313" spans="2:3">
      <c r="B313" s="309"/>
      <c r="C313" s="432"/>
    </row>
    <row r="314" spans="2:3">
      <c r="B314" s="309"/>
      <c r="C314" s="432"/>
    </row>
    <row r="315" spans="2:3">
      <c r="B315" s="309"/>
      <c r="C315" s="432"/>
    </row>
    <row r="316" spans="2:3">
      <c r="B316" s="309"/>
      <c r="C316" s="432"/>
    </row>
    <row r="317" spans="2:3">
      <c r="B317" s="309"/>
      <c r="C317" s="432"/>
    </row>
    <row r="318" spans="2:3">
      <c r="B318" s="309"/>
      <c r="C318" s="432"/>
    </row>
    <row r="319" spans="2:3">
      <c r="B319" s="309"/>
      <c r="C319" s="432"/>
    </row>
    <row r="320" spans="2:3">
      <c r="B320" s="309"/>
      <c r="C320" s="432"/>
    </row>
    <row r="321" spans="2:3">
      <c r="B321" s="309"/>
      <c r="C321" s="432"/>
    </row>
    <row r="322" spans="2:3">
      <c r="B322" s="309"/>
      <c r="C322" s="432"/>
    </row>
    <row r="323" spans="2:3">
      <c r="B323" s="309"/>
      <c r="C323" s="432"/>
    </row>
    <row r="324" spans="2:3">
      <c r="B324" s="309"/>
      <c r="C324" s="432"/>
    </row>
    <row r="325" spans="2:3">
      <c r="B325" s="309"/>
      <c r="C325" s="432"/>
    </row>
    <row r="326" spans="2:3">
      <c r="B326" s="309"/>
      <c r="C326" s="432"/>
    </row>
    <row r="327" spans="2:3">
      <c r="B327" s="309"/>
      <c r="C327" s="432"/>
    </row>
    <row r="328" spans="2:3">
      <c r="B328" s="309"/>
      <c r="C328" s="432"/>
    </row>
    <row r="329" spans="2:3">
      <c r="B329" s="309"/>
      <c r="C329" s="432"/>
    </row>
    <row r="330" spans="2:3">
      <c r="B330" s="309"/>
      <c r="C330" s="432"/>
    </row>
    <row r="331" spans="2:3">
      <c r="B331" s="309"/>
      <c r="C331" s="432"/>
    </row>
    <row r="332" spans="2:3">
      <c r="B332" s="309"/>
      <c r="C332" s="432"/>
    </row>
    <row r="333" spans="2:3">
      <c r="B333" s="309"/>
      <c r="C333" s="432"/>
    </row>
    <row r="334" spans="2:3">
      <c r="B334" s="309"/>
      <c r="C334" s="432"/>
    </row>
    <row r="335" spans="2:3">
      <c r="B335" s="309"/>
      <c r="C335" s="432"/>
    </row>
    <row r="336" spans="2:3">
      <c r="B336" s="309"/>
      <c r="C336" s="432"/>
    </row>
    <row r="337" spans="2:3">
      <c r="B337" s="309"/>
      <c r="C337" s="432"/>
    </row>
    <row r="338" spans="2:3">
      <c r="B338" s="309"/>
      <c r="C338" s="432"/>
    </row>
    <row r="339" spans="2:3">
      <c r="B339" s="309"/>
      <c r="C339" s="432"/>
    </row>
    <row r="340" spans="2:3">
      <c r="B340" s="309"/>
      <c r="C340" s="432"/>
    </row>
    <row r="341" spans="2:3">
      <c r="B341" s="309"/>
      <c r="C341" s="432"/>
    </row>
    <row r="342" spans="2:3">
      <c r="B342" s="309"/>
      <c r="C342" s="432"/>
    </row>
    <row r="343" spans="2:3">
      <c r="B343" s="309"/>
      <c r="C343" s="432"/>
    </row>
    <row r="344" spans="2:3">
      <c r="B344" s="309"/>
      <c r="C344" s="432"/>
    </row>
    <row r="345" spans="2:3">
      <c r="B345" s="309"/>
      <c r="C345" s="432"/>
    </row>
    <row r="346" spans="2:3">
      <c r="B346" s="309"/>
      <c r="C346" s="432"/>
    </row>
    <row r="347" spans="2:3">
      <c r="B347" s="309"/>
      <c r="C347" s="432"/>
    </row>
    <row r="348" spans="2:3">
      <c r="B348" s="309"/>
      <c r="C348" s="432"/>
    </row>
    <row r="349" spans="2:3">
      <c r="B349" s="309"/>
      <c r="C349" s="432"/>
    </row>
    <row r="350" spans="2:3">
      <c r="B350" s="309"/>
      <c r="C350" s="432"/>
    </row>
    <row r="351" spans="2:3">
      <c r="B351" s="309"/>
      <c r="C351" s="432"/>
    </row>
    <row r="352" spans="2:3">
      <c r="B352" s="309"/>
      <c r="C352" s="432"/>
    </row>
    <row r="353" spans="2:3">
      <c r="B353" s="309"/>
      <c r="C353" s="432"/>
    </row>
    <row r="354" spans="2:3">
      <c r="B354" s="309"/>
      <c r="C354" s="432"/>
    </row>
  </sheetData>
  <mergeCells count="5">
    <mergeCell ref="A1:D1"/>
    <mergeCell ref="E4:G4"/>
    <mergeCell ref="B7:H7"/>
    <mergeCell ref="A9:J9"/>
    <mergeCell ref="A14:J14"/>
  </mergeCells>
  <conditionalFormatting sqref="A18:A304 B22:C354 A16:B17 D16:J304 B18:B21 C16:C21 A11:J11 A14:J15 A12:A13 B12:J12 B13:C13">
    <cfRule type="expression" dxfId="14" priority="17" stopIfTrue="1">
      <formula>ISNUMBER(SEARCH("Closed",$I11))</formula>
    </cfRule>
    <cfRule type="expression" dxfId="13" priority="18" stopIfTrue="1">
      <formula>IF($B11="Minor", TRUE, FALSE)</formula>
    </cfRule>
    <cfRule type="expression" dxfId="12" priority="19" stopIfTrue="1">
      <formula>IF(OR($B11="Major",$B11="Pre-Condition"), TRUE, FALSE)</formula>
    </cfRule>
  </conditionalFormatting>
  <conditionalFormatting sqref="A15">
    <cfRule type="colorScale" priority="16">
      <colorScale>
        <cfvo type="min"/>
        <cfvo type="percentile" val="50"/>
        <cfvo type="max"/>
        <color rgb="FFF8696B"/>
        <color rgb="FFFFEB84"/>
        <color rgb="FF63BE7B"/>
      </colorScale>
    </cfRule>
  </conditionalFormatting>
  <conditionalFormatting sqref="D13:I13">
    <cfRule type="expression" dxfId="11" priority="7" stopIfTrue="1">
      <formula>ISNUMBER(SEARCH("Closed",$I13))</formula>
    </cfRule>
    <cfRule type="expression" dxfId="10" priority="8" stopIfTrue="1">
      <formula>IF($B13="Minor", TRUE, FALSE)</formula>
    </cfRule>
    <cfRule type="expression" dxfId="9" priority="9" stopIfTrue="1">
      <formula>IF(OR($B13="Major",$B13="Pre-Condition"), TRUE, FALSE)</formula>
    </cfRule>
  </conditionalFormatting>
  <conditionalFormatting sqref="D13:I13">
    <cfRule type="expression" dxfId="8" priority="10" stopIfTrue="1">
      <formula>ISNUMBER(SEARCH("Closed",$H13))</formula>
    </cfRule>
    <cfRule type="expression" dxfId="7" priority="11" stopIfTrue="1">
      <formula>IF($A13="Minor", TRUE, FALSE)</formula>
    </cfRule>
    <cfRule type="expression" dxfId="6" priority="12" stopIfTrue="1">
      <formula>IF(OR($A13="Major",$A13="Pre-Condition"), TRUE, FALSE)</formula>
    </cfRule>
  </conditionalFormatting>
  <conditionalFormatting sqref="I13">
    <cfRule type="expression" dxfId="5" priority="13" stopIfTrue="1">
      <formula>ISNUMBER(SEARCH("Closed",$F13))</formula>
    </cfRule>
    <cfRule type="expression" dxfId="4" priority="14" stopIfTrue="1">
      <formula>IF($B13="Minor", TRUE, FALSE)</formula>
    </cfRule>
    <cfRule type="expression" dxfId="3" priority="15" stopIfTrue="1">
      <formula>IF(OR($B13="Major",$B13="Pre-Condition"), TRUE, FALSE)</formula>
    </cfRule>
  </conditionalFormatting>
  <conditionalFormatting sqref="J13">
    <cfRule type="expression" dxfId="2" priority="4" stopIfTrue="1">
      <formula>ISNUMBER(SEARCH("Closed",$I13))</formula>
    </cfRule>
    <cfRule type="expression" dxfId="1" priority="5" stopIfTrue="1">
      <formula>IF($B13="Minor", TRUE, FALSE)</formula>
    </cfRule>
    <cfRule type="expression" dxfId="0" priority="6" stopIfTrue="1">
      <formula>IF(OR($B13="Major",$B13="Pre-Condition"), TRUE, FALSE)</formula>
    </cfRule>
  </conditionalFormatting>
  <dataValidations count="2">
    <dataValidation type="list" allowBlank="1" showInputMessage="1" showErrorMessage="1" sqref="B15:B354 C22:C354 B11:B13" xr:uid="{FF6DA385-07D2-46A9-9AE6-85AF87A9D7A5}">
      <formula1>$M$1:$M$3</formula1>
    </dataValidation>
    <dataValidation type="list" allowBlank="1" showInputMessage="1" showErrorMessage="1" sqref="C15:C21 C11:C13" xr:uid="{4D33BAFB-124F-4B9B-9FDB-FB6BD45AC2B0}">
      <formula1>$AA$201:$AA$210</formula1>
    </dataValidation>
  </dataValidations>
  <pageMargins left="0.7" right="0.7" top="0.75" bottom="0.75" header="0.3" footer="0.3"/>
  <legacy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C26"/>
  <sheetViews>
    <sheetView workbookViewId="0"/>
  </sheetViews>
  <sheetFormatPr defaultRowHeight="14"/>
  <cols>
    <col min="2" max="2" width="2.81640625" style="497" customWidth="1"/>
    <col min="3" max="3" width="117.7265625" customWidth="1"/>
  </cols>
  <sheetData>
    <row r="1" spans="1:3" s="493" customFormat="1" ht="21" customHeight="1">
      <c r="A1" s="491" t="s">
        <v>2324</v>
      </c>
      <c r="B1" s="629"/>
      <c r="C1" s="492"/>
    </row>
    <row r="2" spans="1:3" s="493" customFormat="1">
      <c r="A2" s="494">
        <v>1</v>
      </c>
      <c r="B2" s="495"/>
      <c r="C2" s="630" t="s">
        <v>2325</v>
      </c>
    </row>
    <row r="3" spans="1:3" s="493" customFormat="1">
      <c r="A3" s="494">
        <v>2</v>
      </c>
      <c r="B3" s="495"/>
      <c r="C3" s="630" t="s">
        <v>2326</v>
      </c>
    </row>
    <row r="4" spans="1:3" s="493" customFormat="1">
      <c r="A4" s="494">
        <v>3</v>
      </c>
      <c r="B4" s="495"/>
      <c r="C4" s="631" t="s">
        <v>2327</v>
      </c>
    </row>
    <row r="5" spans="1:3" s="493" customFormat="1">
      <c r="A5" s="494">
        <v>4</v>
      </c>
      <c r="B5" s="495"/>
      <c r="C5" s="630" t="s">
        <v>2328</v>
      </c>
    </row>
    <row r="6" spans="1:3" s="493" customFormat="1">
      <c r="A6" s="494">
        <v>5</v>
      </c>
      <c r="B6" s="495"/>
      <c r="C6" s="630" t="s">
        <v>2329</v>
      </c>
    </row>
    <row r="7" spans="1:3" s="493" customFormat="1">
      <c r="A7" s="494">
        <v>6</v>
      </c>
      <c r="B7" s="495"/>
      <c r="C7" s="630" t="s">
        <v>2330</v>
      </c>
    </row>
    <row r="8" spans="1:3" s="493" customFormat="1">
      <c r="A8" s="494">
        <v>7</v>
      </c>
      <c r="B8" s="495"/>
      <c r="C8" s="630" t="s">
        <v>2331</v>
      </c>
    </row>
    <row r="9" spans="1:3" s="493" customFormat="1">
      <c r="A9" s="494">
        <v>8</v>
      </c>
      <c r="B9" s="495"/>
      <c r="C9" s="630" t="s">
        <v>2332</v>
      </c>
    </row>
    <row r="10" spans="1:3" s="493" customFormat="1">
      <c r="A10" s="494">
        <v>9</v>
      </c>
      <c r="B10" s="495"/>
      <c r="C10" s="630" t="s">
        <v>2333</v>
      </c>
    </row>
    <row r="11" spans="1:3" s="493" customFormat="1">
      <c r="A11" s="494">
        <v>10</v>
      </c>
      <c r="B11" s="495"/>
      <c r="C11" s="630" t="s">
        <v>2334</v>
      </c>
    </row>
    <row r="12" spans="1:3" s="493" customFormat="1">
      <c r="A12" s="494">
        <v>11</v>
      </c>
      <c r="B12" s="495"/>
      <c r="C12" s="630" t="s">
        <v>2335</v>
      </c>
    </row>
    <row r="13" spans="1:3" s="493" customFormat="1">
      <c r="A13" s="494">
        <v>12</v>
      </c>
      <c r="B13" s="495"/>
      <c r="C13" s="630" t="s">
        <v>2336</v>
      </c>
    </row>
    <row r="14" spans="1:3" s="493" customFormat="1">
      <c r="A14" s="494">
        <v>13</v>
      </c>
      <c r="B14" s="495"/>
      <c r="C14" s="630" t="s">
        <v>2337</v>
      </c>
    </row>
    <row r="15" spans="1:3" s="493" customFormat="1">
      <c r="A15" s="494">
        <v>14</v>
      </c>
      <c r="B15" s="495"/>
      <c r="C15" s="630" t="s">
        <v>2338</v>
      </c>
    </row>
    <row r="16" spans="1:3" s="493" customFormat="1">
      <c r="A16" s="494">
        <v>15</v>
      </c>
      <c r="B16" s="495"/>
      <c r="C16" s="630" t="s">
        <v>2339</v>
      </c>
    </row>
    <row r="17" spans="1:3" s="493" customFormat="1">
      <c r="A17" s="494">
        <v>16</v>
      </c>
      <c r="B17" s="495"/>
      <c r="C17" s="630" t="s">
        <v>2340</v>
      </c>
    </row>
    <row r="18" spans="1:3" s="493" customFormat="1" ht="20.25" customHeight="1">
      <c r="A18" s="491" t="s">
        <v>2341</v>
      </c>
      <c r="B18" s="496"/>
      <c r="C18" s="492"/>
    </row>
    <row r="19" spans="1:3" s="493" customFormat="1">
      <c r="A19" s="494">
        <v>1</v>
      </c>
      <c r="B19" s="495"/>
      <c r="C19" s="630" t="s">
        <v>2342</v>
      </c>
    </row>
    <row r="20" spans="1:3" s="493" customFormat="1">
      <c r="A20" s="494">
        <v>2</v>
      </c>
      <c r="B20" s="495"/>
      <c r="C20" s="630" t="s">
        <v>2343</v>
      </c>
    </row>
    <row r="21" spans="1:3" s="493" customFormat="1">
      <c r="A21" s="494">
        <v>3</v>
      </c>
      <c r="B21" s="495"/>
      <c r="C21" s="630" t="s">
        <v>2344</v>
      </c>
    </row>
    <row r="22" spans="1:3" s="493" customFormat="1">
      <c r="A22" s="494">
        <v>4</v>
      </c>
      <c r="B22" s="495"/>
      <c r="C22" s="630" t="s">
        <v>2345</v>
      </c>
    </row>
    <row r="23" spans="1:3" s="493" customFormat="1">
      <c r="A23" s="494">
        <v>5</v>
      </c>
      <c r="B23" s="495"/>
      <c r="C23" s="630" t="s">
        <v>2337</v>
      </c>
    </row>
    <row r="24" spans="1:3" ht="25.5">
      <c r="A24" s="498">
        <v>6</v>
      </c>
      <c r="C24" s="632" t="s">
        <v>2346</v>
      </c>
    </row>
    <row r="25" spans="1:3">
      <c r="A25" s="498">
        <v>7</v>
      </c>
      <c r="C25" s="630" t="s">
        <v>2340</v>
      </c>
    </row>
    <row r="26" spans="1:3">
      <c r="A26" s="498">
        <v>8</v>
      </c>
      <c r="C26" s="633" t="s">
        <v>2347</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2273D93731C256439835E11FADBD336E" ma:contentTypeVersion="7" ma:contentTypeDescription="Create a new document." ma:contentTypeScope="" ma:versionID="26e93852c1eeca82df77572fd87f9b38">
  <xsd:schema xmlns:xsd="http://www.w3.org/2001/XMLSchema" xmlns:xs="http://www.w3.org/2001/XMLSchema" xmlns:p="http://schemas.microsoft.com/office/2006/metadata/properties" xmlns:ns2="1da562b7-1f10-43e3-8305-f01a56e7c6fe" xmlns:ns3="b5a98dde-d495-409d-b44d-3860a7aae06f" targetNamespace="http://schemas.microsoft.com/office/2006/metadata/properties" ma:root="true" ma:fieldsID="89d76c3a609976d83b9034b7b2dd35d5" ns2:_="" ns3:_="">
    <xsd:import namespace="1da562b7-1f10-43e3-8305-f01a56e7c6fe"/>
    <xsd:import namespace="b5a98dde-d495-409d-b44d-3860a7aae06f"/>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da562b7-1f10-43e3-8305-f01a56e7c6f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5a98dde-d495-409d-b44d-3860a7aae06f"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D3B1C1D-308B-452F-B855-92FB4D1ADB72}">
  <ds:schemaRefs>
    <ds:schemaRef ds:uri="http://schemas.microsoft.com/sharepoint/v3/contenttype/forms"/>
  </ds:schemaRefs>
</ds:datastoreItem>
</file>

<file path=customXml/itemProps2.xml><?xml version="1.0" encoding="utf-8"?>
<ds:datastoreItem xmlns:ds="http://schemas.openxmlformats.org/officeDocument/2006/customXml" ds:itemID="{9614DD66-12E4-4727-BD26-898E2F9619DE}">
  <ds:schemaRefs>
    <ds:schemaRef ds:uri="http://schemas.microsoft.com/office/2006/documentManagement/types"/>
    <ds:schemaRef ds:uri="http://schemas.openxmlformats.org/package/2006/metadata/core-properties"/>
    <ds:schemaRef ds:uri="http://purl.org/dc/dcmitype/"/>
    <ds:schemaRef ds:uri="http://schemas.microsoft.com/office/infopath/2007/PartnerControls"/>
    <ds:schemaRef ds:uri="http://purl.org/dc/elements/1.1/"/>
    <ds:schemaRef ds:uri="http://schemas.microsoft.com/office/2006/metadata/properties"/>
    <ds:schemaRef ds:uri="b5a98dde-d495-409d-b44d-3860a7aae06f"/>
    <ds:schemaRef ds:uri="1da562b7-1f10-43e3-8305-f01a56e7c6fe"/>
    <ds:schemaRef ds:uri="http://www.w3.org/XML/1998/namespace"/>
    <ds:schemaRef ds:uri="http://purl.org/dc/terms/"/>
  </ds:schemaRefs>
</ds:datastoreItem>
</file>

<file path=customXml/itemProps3.xml><?xml version="1.0" encoding="utf-8"?>
<ds:datastoreItem xmlns:ds="http://schemas.openxmlformats.org/officeDocument/2006/customXml" ds:itemID="{78412070-E696-4576-893B-F91251CE2C3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da562b7-1f10-43e3-8305-f01a56e7c6fe"/>
    <ds:schemaRef ds:uri="b5a98dde-d495-409d-b44d-3860a7aae06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32</vt:i4>
      </vt:variant>
      <vt:variant>
        <vt:lpstr>Named Ranges</vt:lpstr>
      </vt:variant>
      <vt:variant>
        <vt:i4>22</vt:i4>
      </vt:variant>
    </vt:vector>
  </HeadingPairs>
  <TitlesOfParts>
    <vt:vector size="54" baseType="lpstr">
      <vt:lpstr>Cover</vt:lpstr>
      <vt:lpstr>1 Basic Info</vt:lpstr>
      <vt:lpstr>2 Findings</vt:lpstr>
      <vt:lpstr>3 RA Cert process</vt:lpstr>
      <vt:lpstr>4 Admin </vt:lpstr>
      <vt:lpstr>5 RA Forest</vt:lpstr>
      <vt:lpstr>5a MA Group</vt:lpstr>
      <vt:lpstr>6 S1</vt:lpstr>
      <vt:lpstr>7 S2</vt:lpstr>
      <vt:lpstr>8 S3</vt:lpstr>
      <vt:lpstr>9 S4</vt:lpstr>
      <vt:lpstr>NFSS checklist</vt:lpstr>
      <vt:lpstr> A1.1 Pesticides</vt:lpstr>
      <vt:lpstr>A1.2 IFL</vt:lpstr>
      <vt:lpstr>A2 Consultation</vt:lpstr>
      <vt:lpstr>A3 Species list</vt:lpstr>
      <vt:lpstr>A4 CITES trees</vt:lpstr>
      <vt:lpstr>A5 additional info</vt:lpstr>
      <vt:lpstr>A6 Group checklist</vt:lpstr>
      <vt:lpstr>A7 Members &amp; FMUs</vt:lpstr>
      <vt:lpstr>A8 sampling</vt:lpstr>
      <vt:lpstr>A9 NTFP checklist</vt:lpstr>
      <vt:lpstr>A10 Glossary</vt:lpstr>
      <vt:lpstr>A11 Cert decsn</vt:lpstr>
      <vt:lpstr>A12a Product schedule</vt:lpstr>
      <vt:lpstr>A12b ES schedule </vt:lpstr>
      <vt:lpstr>A13 ILO conventions</vt:lpstr>
      <vt:lpstr>A14 Product codes</vt:lpstr>
      <vt:lpstr>A15 Translated summary</vt:lpstr>
      <vt:lpstr>A16 ES checklist and statement</vt:lpstr>
      <vt:lpstr>A17 ES Findings</vt:lpstr>
      <vt:lpstr>A18 Opening &amp; Closing</vt:lpstr>
      <vt:lpstr>'1 Basic Info'!Print_Area</vt:lpstr>
      <vt:lpstr>'2 Findings'!Print_Area</vt:lpstr>
      <vt:lpstr>'3 RA Cert process'!Print_Area</vt:lpstr>
      <vt:lpstr>'4 Admin '!Print_Area</vt:lpstr>
      <vt:lpstr>'5 RA Forest'!Print_Area</vt:lpstr>
      <vt:lpstr>'5a MA Group'!Print_Area</vt:lpstr>
      <vt:lpstr>'6 S1'!Print_Area</vt:lpstr>
      <vt:lpstr>'7 S2'!Print_Area</vt:lpstr>
      <vt:lpstr>'8 S3'!Print_Area</vt:lpstr>
      <vt:lpstr>'9 S4'!Print_Area</vt:lpstr>
      <vt:lpstr>'A11 Cert decsn'!Print_Area</vt:lpstr>
      <vt:lpstr>'A12a Product schedule'!Print_Area</vt:lpstr>
      <vt:lpstr>'A12b ES schedule '!Print_Area</vt:lpstr>
      <vt:lpstr>'A14 Product codes'!Print_Area</vt:lpstr>
      <vt:lpstr>'A15 Translated summary'!Print_Area</vt:lpstr>
      <vt:lpstr>'A2 Consultation'!Print_Area</vt:lpstr>
      <vt:lpstr>'A4 CITES trees'!Print_Area</vt:lpstr>
      <vt:lpstr>'A5 additional info'!Print_Area</vt:lpstr>
      <vt:lpstr>'A6 Group checklist'!Print_Area</vt:lpstr>
      <vt:lpstr>'A7 Members &amp; FMUs'!Print_Area</vt:lpstr>
      <vt:lpstr>'A9 NTFP checklist'!Print_Area</vt:lpstr>
      <vt:lpstr>Cover!Print_Area</vt:lpstr>
    </vt:vector>
  </TitlesOfParts>
  <Manager/>
  <Company>Soil Association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Gus Hellier</dc:creator>
  <cp:keywords/>
  <dc:description/>
  <cp:lastModifiedBy>Jessica Gotham</cp:lastModifiedBy>
  <cp:revision/>
  <cp:lastPrinted>2021-11-05T15:01:11Z</cp:lastPrinted>
  <dcterms:created xsi:type="dcterms:W3CDTF">2005-01-24T17:03:19Z</dcterms:created>
  <dcterms:modified xsi:type="dcterms:W3CDTF">2021-11-05T15:25:16Z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0x0101002273D93731C256439835E11FADBD336E</vt:lpwstr>
  </property>
</Properties>
</file>